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15570" windowHeight="7935" tabRatio="892" activeTab="4"/>
  </bookViews>
  <sheets>
    <sheet name="e_Pay_Order_Wise_Status" sheetId="25" r:id="rId1"/>
    <sheet name="MASTER" sheetId="32" r:id="rId2"/>
    <sheet name="Reversed Case" sheetId="70" r:id="rId3"/>
    <sheet name="MAMATA UPDATE DATA" sheetId="23" r:id="rId4"/>
    <sheet name="official Sheet" sheetId="71" r:id="rId5"/>
    <sheet name="student Sheet" sheetId="72" r:id="rId6"/>
    <sheet name="Sheet1" sheetId="73" r:id="rId7"/>
  </sheets>
  <definedNames>
    <definedName name="_xlnm._FilterDatabase" localSheetId="3" hidden="1">'MAMATA UPDATE DATA'!$A$4:$BB$508</definedName>
    <definedName name="_xlnm._FilterDatabase" localSheetId="1" hidden="1">MASTER!$A$1:$WUJ$1</definedName>
    <definedName name="_xlnm._FilterDatabase" localSheetId="2" hidden="1">'Reversed Case'!$A$4:$S$85</definedName>
    <definedName name="_xlnm.Print_Titles" localSheetId="1">MASTER!$1:$1</definedName>
  </definedNames>
  <calcPr calcId="124519"/>
  <fileRecoveryPr autoRecover="0"/>
</workbook>
</file>

<file path=xl/calcChain.xml><?xml version="1.0" encoding="utf-8"?>
<calcChain xmlns="http://schemas.openxmlformats.org/spreadsheetml/2006/main">
  <c r="O4" i="71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3"/>
  <c r="J3"/>
  <c r="G3"/>
  <c r="K4"/>
  <c r="K5"/>
  <c r="K6"/>
  <c r="K7"/>
  <c r="K8"/>
  <c r="K9"/>
  <c r="K10"/>
  <c r="K11"/>
  <c r="K12"/>
  <c r="K3"/>
  <c r="J4"/>
  <c r="J5"/>
  <c r="J6"/>
  <c r="J7"/>
  <c r="J8"/>
  <c r="J9"/>
  <c r="J10"/>
  <c r="J11"/>
  <c r="J12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4"/>
  <c r="N5"/>
  <c r="N6"/>
  <c r="N7"/>
  <c r="N8"/>
  <c r="N9"/>
  <c r="N3"/>
  <c r="G4"/>
  <c r="G5"/>
  <c r="G6"/>
  <c r="G7"/>
  <c r="G8"/>
  <c r="G9"/>
  <c r="G10"/>
  <c r="G11"/>
  <c r="G12"/>
  <c r="J163" i="25"/>
  <c r="J162"/>
  <c r="J161"/>
  <c r="J160"/>
  <c r="J159"/>
  <c r="J158"/>
  <c r="J157"/>
  <c r="J156"/>
  <c r="J155"/>
  <c r="F153" l="1"/>
  <c r="F154"/>
  <c r="F152" l="1"/>
  <c r="F151"/>
  <c r="J149"/>
  <c r="J150"/>
  <c r="I6" i="70" l="1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5"/>
  <c r="I76"/>
  <c r="I77"/>
  <c r="I78"/>
  <c r="I79"/>
  <c r="I80"/>
  <c r="I81"/>
  <c r="I82"/>
  <c r="I83"/>
  <c r="I84"/>
  <c r="I85"/>
  <c r="I5"/>
  <c r="C5"/>
  <c r="D5"/>
  <c r="E5"/>
  <c r="F5"/>
  <c r="G5"/>
  <c r="H5"/>
  <c r="J5"/>
  <c r="K5"/>
  <c r="C55"/>
  <c r="D55"/>
  <c r="E55"/>
  <c r="F55"/>
  <c r="G55"/>
  <c r="H55"/>
  <c r="J55"/>
  <c r="K55"/>
  <c r="C52"/>
  <c r="D52"/>
  <c r="E52"/>
  <c r="F52"/>
  <c r="G52"/>
  <c r="H52"/>
  <c r="J52"/>
  <c r="K52"/>
  <c r="C85"/>
  <c r="D85"/>
  <c r="E85"/>
  <c r="F85"/>
  <c r="G85"/>
  <c r="H85"/>
  <c r="J85"/>
  <c r="K85"/>
  <c r="C72"/>
  <c r="D72"/>
  <c r="E72"/>
  <c r="F72"/>
  <c r="G72"/>
  <c r="H72"/>
  <c r="J72"/>
  <c r="K72"/>
  <c r="C82"/>
  <c r="D82"/>
  <c r="E82"/>
  <c r="F82"/>
  <c r="G82"/>
  <c r="H82"/>
  <c r="J82"/>
  <c r="K82"/>
  <c r="C79"/>
  <c r="D79"/>
  <c r="E79"/>
  <c r="F79"/>
  <c r="G79"/>
  <c r="H79"/>
  <c r="J79"/>
  <c r="K79"/>
  <c r="C65"/>
  <c r="D65"/>
  <c r="E65"/>
  <c r="F65"/>
  <c r="G65"/>
  <c r="H65"/>
  <c r="J65"/>
  <c r="K65"/>
  <c r="C83"/>
  <c r="D83"/>
  <c r="E83"/>
  <c r="F83"/>
  <c r="G83"/>
  <c r="H83"/>
  <c r="J83"/>
  <c r="K83"/>
  <c r="C54"/>
  <c r="D54"/>
  <c r="E54"/>
  <c r="F54"/>
  <c r="G54"/>
  <c r="H54"/>
  <c r="J54"/>
  <c r="K54"/>
  <c r="C42"/>
  <c r="D42"/>
  <c r="E42"/>
  <c r="F42"/>
  <c r="G42"/>
  <c r="H42"/>
  <c r="J42"/>
  <c r="K42"/>
  <c r="C77"/>
  <c r="D77"/>
  <c r="E77"/>
  <c r="F77"/>
  <c r="G77"/>
  <c r="H77"/>
  <c r="J77"/>
  <c r="K77"/>
  <c r="C80"/>
  <c r="D80"/>
  <c r="E80"/>
  <c r="F80"/>
  <c r="G80"/>
  <c r="H80"/>
  <c r="J80"/>
  <c r="K80"/>
  <c r="F146" i="25"/>
  <c r="F145"/>
  <c r="J147"/>
  <c r="J148"/>
  <c r="AR6" i="23" l="1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R113"/>
  <c r="AR114"/>
  <c r="AR115"/>
  <c r="AR116"/>
  <c r="AR117"/>
  <c r="AR118"/>
  <c r="AR119"/>
  <c r="AR120"/>
  <c r="AR121"/>
  <c r="AR122"/>
  <c r="AR123"/>
  <c r="AR124"/>
  <c r="AR125"/>
  <c r="AR126"/>
  <c r="AR127"/>
  <c r="AR128"/>
  <c r="AR129"/>
  <c r="AR130"/>
  <c r="AR131"/>
  <c r="AR132"/>
  <c r="AR133"/>
  <c r="AR134"/>
  <c r="AR135"/>
  <c r="AR136"/>
  <c r="AR137"/>
  <c r="AR138"/>
  <c r="AR139"/>
  <c r="AR140"/>
  <c r="AR141"/>
  <c r="AR142"/>
  <c r="AR143"/>
  <c r="AR144"/>
  <c r="AR145"/>
  <c r="AR146"/>
  <c r="AR147"/>
  <c r="AR148"/>
  <c r="AR149"/>
  <c r="AR150"/>
  <c r="AR151"/>
  <c r="AR152"/>
  <c r="AR153"/>
  <c r="AR154"/>
  <c r="AR155"/>
  <c r="AR156"/>
  <c r="AR157"/>
  <c r="AR158"/>
  <c r="AR159"/>
  <c r="AR160"/>
  <c r="AR161"/>
  <c r="AR162"/>
  <c r="AR163"/>
  <c r="AR164"/>
  <c r="AR165"/>
  <c r="AR166"/>
  <c r="AR167"/>
  <c r="AR168"/>
  <c r="AR169"/>
  <c r="AR170"/>
  <c r="AR171"/>
  <c r="AR172"/>
  <c r="AR173"/>
  <c r="AR174"/>
  <c r="AR175"/>
  <c r="AR176"/>
  <c r="AR177"/>
  <c r="AR178"/>
  <c r="AR179"/>
  <c r="AR180"/>
  <c r="AR181"/>
  <c r="AR182"/>
  <c r="AR183"/>
  <c r="AR184"/>
  <c r="AR185"/>
  <c r="AR186"/>
  <c r="AR187"/>
  <c r="AR188"/>
  <c r="AR189"/>
  <c r="AR190"/>
  <c r="AR191"/>
  <c r="AR192"/>
  <c r="AR193"/>
  <c r="AR194"/>
  <c r="AR195"/>
  <c r="AR196"/>
  <c r="AR197"/>
  <c r="AR198"/>
  <c r="AR199"/>
  <c r="AR200"/>
  <c r="AR201"/>
  <c r="AR202"/>
  <c r="AR203"/>
  <c r="AR204"/>
  <c r="AR205"/>
  <c r="AR206"/>
  <c r="AR207"/>
  <c r="AR208"/>
  <c r="AR209"/>
  <c r="AR210"/>
  <c r="AR211"/>
  <c r="AR212"/>
  <c r="AR213"/>
  <c r="AR214"/>
  <c r="AR215"/>
  <c r="AR216"/>
  <c r="AR217"/>
  <c r="AR218"/>
  <c r="AR219"/>
  <c r="AR220"/>
  <c r="AR221"/>
  <c r="AR222"/>
  <c r="AR223"/>
  <c r="AR224"/>
  <c r="AR225"/>
  <c r="AR226"/>
  <c r="AR227"/>
  <c r="AR228"/>
  <c r="AR229"/>
  <c r="AR230"/>
  <c r="AR231"/>
  <c r="AR232"/>
  <c r="AR233"/>
  <c r="AR234"/>
  <c r="AR235"/>
  <c r="AR236"/>
  <c r="AR237"/>
  <c r="AR238"/>
  <c r="AR239"/>
  <c r="AR240"/>
  <c r="AR241"/>
  <c r="AR242"/>
  <c r="AR243"/>
  <c r="AR244"/>
  <c r="AR245"/>
  <c r="AR246"/>
  <c r="AR247"/>
  <c r="AR248"/>
  <c r="AR249"/>
  <c r="AR250"/>
  <c r="AR251"/>
  <c r="AR252"/>
  <c r="AR253"/>
  <c r="AR254"/>
  <c r="AR255"/>
  <c r="AR256"/>
  <c r="AR257"/>
  <c r="AR258"/>
  <c r="AR259"/>
  <c r="AR260"/>
  <c r="AR261"/>
  <c r="AR262"/>
  <c r="AR263"/>
  <c r="AR264"/>
  <c r="AR265"/>
  <c r="AR266"/>
  <c r="AR267"/>
  <c r="AR268"/>
  <c r="AR269"/>
  <c r="AR270"/>
  <c r="AR271"/>
  <c r="AR272"/>
  <c r="AR273"/>
  <c r="AR274"/>
  <c r="AR275"/>
  <c r="AR276"/>
  <c r="AR277"/>
  <c r="AR278"/>
  <c r="AR279"/>
  <c r="AR280"/>
  <c r="AR281"/>
  <c r="AR282"/>
  <c r="AR283"/>
  <c r="AR284"/>
  <c r="AR285"/>
  <c r="AR286"/>
  <c r="AR287"/>
  <c r="AR288"/>
  <c r="AR289"/>
  <c r="AR290"/>
  <c r="AR291"/>
  <c r="AR292"/>
  <c r="AR293"/>
  <c r="AR294"/>
  <c r="AR295"/>
  <c r="AR296"/>
  <c r="AR297"/>
  <c r="AR298"/>
  <c r="AR299"/>
  <c r="AR300"/>
  <c r="AR301"/>
  <c r="AR302"/>
  <c r="AR303"/>
  <c r="AR304"/>
  <c r="AR305"/>
  <c r="AR306"/>
  <c r="AR307"/>
  <c r="AR308"/>
  <c r="AR309"/>
  <c r="AR310"/>
  <c r="AR311"/>
  <c r="AR312"/>
  <c r="AR313"/>
  <c r="AR314"/>
  <c r="AR315"/>
  <c r="AR316"/>
  <c r="AR317"/>
  <c r="AR318"/>
  <c r="AR319"/>
  <c r="AR320"/>
  <c r="AR321"/>
  <c r="AR322"/>
  <c r="AR323"/>
  <c r="AR324"/>
  <c r="AR325"/>
  <c r="AR326"/>
  <c r="AR327"/>
  <c r="AR328"/>
  <c r="AR329"/>
  <c r="AR330"/>
  <c r="AR331"/>
  <c r="AR332"/>
  <c r="AR333"/>
  <c r="AR334"/>
  <c r="AR335"/>
  <c r="AR336"/>
  <c r="AR337"/>
  <c r="AR338"/>
  <c r="AR339"/>
  <c r="AR340"/>
  <c r="AR341"/>
  <c r="AR342"/>
  <c r="AR343"/>
  <c r="AR344"/>
  <c r="AR345"/>
  <c r="AR346"/>
  <c r="AR347"/>
  <c r="AR348"/>
  <c r="AR349"/>
  <c r="AR350"/>
  <c r="AR351"/>
  <c r="AR352"/>
  <c r="AR353"/>
  <c r="AR354"/>
  <c r="AR355"/>
  <c r="AR356"/>
  <c r="AR357"/>
  <c r="AR358"/>
  <c r="AR359"/>
  <c r="AR360"/>
  <c r="AR361"/>
  <c r="AR362"/>
  <c r="AR363"/>
  <c r="AR364"/>
  <c r="AR365"/>
  <c r="AR366"/>
  <c r="AR367"/>
  <c r="AR368"/>
  <c r="AR369"/>
  <c r="AR370"/>
  <c r="AR371"/>
  <c r="AR372"/>
  <c r="AR373"/>
  <c r="AR374"/>
  <c r="AR375"/>
  <c r="AR376"/>
  <c r="AR377"/>
  <c r="AR378"/>
  <c r="AR379"/>
  <c r="AR380"/>
  <c r="AR381"/>
  <c r="AR382"/>
  <c r="AR383"/>
  <c r="AR384"/>
  <c r="AR385"/>
  <c r="AR386"/>
  <c r="AR387"/>
  <c r="AR388"/>
  <c r="AR389"/>
  <c r="AR390"/>
  <c r="AR391"/>
  <c r="AR392"/>
  <c r="AR393"/>
  <c r="AR394"/>
  <c r="AR395"/>
  <c r="AR396"/>
  <c r="AR397"/>
  <c r="AR398"/>
  <c r="AR399"/>
  <c r="AR400"/>
  <c r="AR401"/>
  <c r="AR402"/>
  <c r="AR403"/>
  <c r="AR404"/>
  <c r="AR405"/>
  <c r="AR406"/>
  <c r="AR407"/>
  <c r="AR408"/>
  <c r="AR409"/>
  <c r="AR410"/>
  <c r="AR411"/>
  <c r="AR412"/>
  <c r="AR413"/>
  <c r="AR414"/>
  <c r="AR415"/>
  <c r="AR416"/>
  <c r="AR417"/>
  <c r="AR418"/>
  <c r="AR419"/>
  <c r="AR420"/>
  <c r="AR421"/>
  <c r="AR422"/>
  <c r="AR423"/>
  <c r="AR424"/>
  <c r="AR425"/>
  <c r="AR426"/>
  <c r="AR427"/>
  <c r="AR428"/>
  <c r="AR429"/>
  <c r="AR430"/>
  <c r="AR431"/>
  <c r="AR432"/>
  <c r="AR433"/>
  <c r="AR434"/>
  <c r="AR435"/>
  <c r="AR436"/>
  <c r="AR437"/>
  <c r="AR438"/>
  <c r="AR439"/>
  <c r="AR440"/>
  <c r="AR441"/>
  <c r="AR442"/>
  <c r="AR443"/>
  <c r="AR444"/>
  <c r="AR445"/>
  <c r="AR446"/>
  <c r="AR447"/>
  <c r="AR448"/>
  <c r="AR449"/>
  <c r="AR450"/>
  <c r="AR451"/>
  <c r="AR452"/>
  <c r="AR453"/>
  <c r="AR454"/>
  <c r="AR455"/>
  <c r="AR456"/>
  <c r="AR457"/>
  <c r="AR458"/>
  <c r="AR459"/>
  <c r="AR460"/>
  <c r="AR461"/>
  <c r="AR462"/>
  <c r="AR463"/>
  <c r="AR464"/>
  <c r="AR465"/>
  <c r="AR466"/>
  <c r="AR467"/>
  <c r="AR468"/>
  <c r="AR469"/>
  <c r="AR470"/>
  <c r="AR471"/>
  <c r="AR472"/>
  <c r="AR473"/>
  <c r="AR474"/>
  <c r="AR475"/>
  <c r="AR476"/>
  <c r="AR477"/>
  <c r="AR478"/>
  <c r="AR479"/>
  <c r="AR480"/>
  <c r="AR481"/>
  <c r="AR482"/>
  <c r="AR483"/>
  <c r="AR484"/>
  <c r="AR485"/>
  <c r="AR486"/>
  <c r="AR487"/>
  <c r="AR488"/>
  <c r="AR489"/>
  <c r="AR490"/>
  <c r="AR491"/>
  <c r="AR492"/>
  <c r="AR493"/>
  <c r="AR494"/>
  <c r="AR495"/>
  <c r="AR496"/>
  <c r="AR497"/>
  <c r="AR498"/>
  <c r="AR499"/>
  <c r="AR500"/>
  <c r="AR501"/>
  <c r="AR502"/>
  <c r="AR503"/>
  <c r="AR504"/>
  <c r="AR505"/>
  <c r="AR506"/>
  <c r="AR507"/>
  <c r="AR5"/>
  <c r="C76" i="70"/>
  <c r="D76"/>
  <c r="E76"/>
  <c r="O76" s="1"/>
  <c r="F76"/>
  <c r="G76"/>
  <c r="H76"/>
  <c r="J76"/>
  <c r="K76"/>
  <c r="C34"/>
  <c r="D34"/>
  <c r="E34"/>
  <c r="O34" s="1"/>
  <c r="F34"/>
  <c r="G34"/>
  <c r="H34"/>
  <c r="J34"/>
  <c r="K34"/>
  <c r="C39"/>
  <c r="D39"/>
  <c r="E39"/>
  <c r="O39" s="1"/>
  <c r="F39"/>
  <c r="G39"/>
  <c r="H39"/>
  <c r="J39"/>
  <c r="K39"/>
  <c r="C6"/>
  <c r="D6"/>
  <c r="E6"/>
  <c r="O6" s="1"/>
  <c r="F6"/>
  <c r="G6"/>
  <c r="H6"/>
  <c r="J6"/>
  <c r="K6"/>
  <c r="C84"/>
  <c r="D84"/>
  <c r="E84"/>
  <c r="O84" s="1"/>
  <c r="F84"/>
  <c r="G84"/>
  <c r="H84"/>
  <c r="J84"/>
  <c r="K84"/>
  <c r="C78"/>
  <c r="D78"/>
  <c r="E78"/>
  <c r="O78" s="1"/>
  <c r="F78"/>
  <c r="G78"/>
  <c r="H78"/>
  <c r="J78"/>
  <c r="K78"/>
  <c r="C31"/>
  <c r="D31"/>
  <c r="E31"/>
  <c r="O31" s="1"/>
  <c r="F31"/>
  <c r="G31"/>
  <c r="H31"/>
  <c r="J31"/>
  <c r="K31"/>
  <c r="C51"/>
  <c r="D51"/>
  <c r="E51"/>
  <c r="O51" s="1"/>
  <c r="F51"/>
  <c r="G51"/>
  <c r="H51"/>
  <c r="J51"/>
  <c r="K51"/>
  <c r="C40"/>
  <c r="D40"/>
  <c r="E40"/>
  <c r="O40" s="1"/>
  <c r="F40"/>
  <c r="G40"/>
  <c r="H40"/>
  <c r="J40"/>
  <c r="K40"/>
  <c r="C41"/>
  <c r="D41"/>
  <c r="E41"/>
  <c r="O41" s="1"/>
  <c r="F41"/>
  <c r="G41"/>
  <c r="H41"/>
  <c r="J41"/>
  <c r="K41"/>
  <c r="C61"/>
  <c r="D61"/>
  <c r="E61"/>
  <c r="O61" s="1"/>
  <c r="F61"/>
  <c r="G61"/>
  <c r="H61"/>
  <c r="J61"/>
  <c r="K61"/>
  <c r="N61" l="1"/>
  <c r="N41"/>
  <c r="N40"/>
  <c r="N51"/>
  <c r="N31"/>
  <c r="N78"/>
  <c r="N84"/>
  <c r="N6"/>
  <c r="N39"/>
  <c r="N34"/>
  <c r="N76"/>
  <c r="J144" i="25"/>
  <c r="J143"/>
  <c r="F142"/>
  <c r="F141"/>
  <c r="F140"/>
  <c r="F139"/>
  <c r="C63" i="70" l="1"/>
  <c r="D63"/>
  <c r="E63"/>
  <c r="O63" s="1"/>
  <c r="F63"/>
  <c r="G63"/>
  <c r="H63"/>
  <c r="J63"/>
  <c r="K63"/>
  <c r="C16"/>
  <c r="D16"/>
  <c r="E16"/>
  <c r="O16" s="1"/>
  <c r="F16"/>
  <c r="G16"/>
  <c r="H16"/>
  <c r="J16"/>
  <c r="K16"/>
  <c r="N16" l="1"/>
  <c r="N63"/>
  <c r="K35" l="1"/>
  <c r="J35"/>
  <c r="H35"/>
  <c r="G35"/>
  <c r="F35"/>
  <c r="E35"/>
  <c r="O35" s="1"/>
  <c r="D35"/>
  <c r="C35"/>
  <c r="K44"/>
  <c r="J44"/>
  <c r="H44"/>
  <c r="G44"/>
  <c r="F44"/>
  <c r="E44"/>
  <c r="O44" s="1"/>
  <c r="D44"/>
  <c r="C44"/>
  <c r="K36"/>
  <c r="J36"/>
  <c r="H36"/>
  <c r="G36"/>
  <c r="F36"/>
  <c r="E36"/>
  <c r="O36" s="1"/>
  <c r="D36"/>
  <c r="C36"/>
  <c r="K38"/>
  <c r="J38"/>
  <c r="H38"/>
  <c r="G38"/>
  <c r="F38"/>
  <c r="E38"/>
  <c r="O38" s="1"/>
  <c r="D38"/>
  <c r="C38"/>
  <c r="K11"/>
  <c r="J11"/>
  <c r="H11"/>
  <c r="G11"/>
  <c r="F11"/>
  <c r="E11"/>
  <c r="O11" s="1"/>
  <c r="D11"/>
  <c r="C11"/>
  <c r="K7"/>
  <c r="J7"/>
  <c r="H7"/>
  <c r="G7"/>
  <c r="F7"/>
  <c r="E7"/>
  <c r="O7" s="1"/>
  <c r="D7"/>
  <c r="C7"/>
  <c r="K64"/>
  <c r="J64"/>
  <c r="H64"/>
  <c r="G64"/>
  <c r="F64"/>
  <c r="E64"/>
  <c r="O64" s="1"/>
  <c r="D64"/>
  <c r="C64"/>
  <c r="K25"/>
  <c r="J25"/>
  <c r="H25"/>
  <c r="G25"/>
  <c r="F25"/>
  <c r="E25"/>
  <c r="O25" s="1"/>
  <c r="D25"/>
  <c r="C25"/>
  <c r="K59"/>
  <c r="J59"/>
  <c r="H59"/>
  <c r="G59"/>
  <c r="F59"/>
  <c r="E59"/>
  <c r="O59" s="1"/>
  <c r="D59"/>
  <c r="C59"/>
  <c r="K81"/>
  <c r="J81"/>
  <c r="H81"/>
  <c r="G81"/>
  <c r="F81"/>
  <c r="E81"/>
  <c r="O81" s="1"/>
  <c r="D81"/>
  <c r="C81"/>
  <c r="K27"/>
  <c r="J27"/>
  <c r="H27"/>
  <c r="G27"/>
  <c r="F27"/>
  <c r="E27"/>
  <c r="O27" s="1"/>
  <c r="D27"/>
  <c r="C27"/>
  <c r="K19"/>
  <c r="J19"/>
  <c r="H19"/>
  <c r="G19"/>
  <c r="F19"/>
  <c r="E19"/>
  <c r="O19" s="1"/>
  <c r="D19"/>
  <c r="C19"/>
  <c r="K71"/>
  <c r="J71"/>
  <c r="H71"/>
  <c r="G71"/>
  <c r="F71"/>
  <c r="E71"/>
  <c r="O71" s="1"/>
  <c r="D71"/>
  <c r="C71"/>
  <c r="K33"/>
  <c r="J33"/>
  <c r="H33"/>
  <c r="G33"/>
  <c r="F33"/>
  <c r="E33"/>
  <c r="O33" s="1"/>
  <c r="D33"/>
  <c r="C33"/>
  <c r="K74"/>
  <c r="J74"/>
  <c r="H74"/>
  <c r="G74"/>
  <c r="F74"/>
  <c r="E74"/>
  <c r="O74" s="1"/>
  <c r="D74"/>
  <c r="C74"/>
  <c r="K47"/>
  <c r="J47"/>
  <c r="H47"/>
  <c r="G47"/>
  <c r="F47"/>
  <c r="E47"/>
  <c r="O47" s="1"/>
  <c r="D47"/>
  <c r="C47"/>
  <c r="K8"/>
  <c r="J8"/>
  <c r="H8"/>
  <c r="G8"/>
  <c r="F8"/>
  <c r="E8"/>
  <c r="O8" s="1"/>
  <c r="D8"/>
  <c r="C8"/>
  <c r="K69"/>
  <c r="J69"/>
  <c r="H69"/>
  <c r="G69"/>
  <c r="F69"/>
  <c r="E69"/>
  <c r="O69" s="1"/>
  <c r="D69"/>
  <c r="C69"/>
  <c r="K14"/>
  <c r="J14"/>
  <c r="H14"/>
  <c r="G14"/>
  <c r="F14"/>
  <c r="E14"/>
  <c r="O14" s="1"/>
  <c r="D14"/>
  <c r="C14"/>
  <c r="K45"/>
  <c r="J45"/>
  <c r="H45"/>
  <c r="G45"/>
  <c r="F45"/>
  <c r="E45"/>
  <c r="O45" s="1"/>
  <c r="D45"/>
  <c r="C45"/>
  <c r="K12"/>
  <c r="J12"/>
  <c r="H12"/>
  <c r="G12"/>
  <c r="F12"/>
  <c r="E12"/>
  <c r="O12" s="1"/>
  <c r="D12"/>
  <c r="C12"/>
  <c r="K48"/>
  <c r="J48"/>
  <c r="H48"/>
  <c r="G48"/>
  <c r="F48"/>
  <c r="E48"/>
  <c r="O48" s="1"/>
  <c r="D48"/>
  <c r="C48"/>
  <c r="N48" l="1"/>
  <c r="N12"/>
  <c r="N45"/>
  <c r="N14"/>
  <c r="N69"/>
  <c r="N8"/>
  <c r="N47"/>
  <c r="N74"/>
  <c r="N33"/>
  <c r="N71"/>
  <c r="N19"/>
  <c r="N27"/>
  <c r="N81"/>
  <c r="N59"/>
  <c r="N25"/>
  <c r="N64"/>
  <c r="N7"/>
  <c r="N11"/>
  <c r="N38"/>
  <c r="N36"/>
  <c r="N44"/>
  <c r="N35"/>
  <c r="F20"/>
  <c r="I53"/>
  <c r="I74"/>
  <c r="I8"/>
  <c r="AD507" i="23"/>
  <c r="AB507"/>
  <c r="M507"/>
  <c r="C507"/>
  <c r="AD506"/>
  <c r="AB506"/>
  <c r="M506"/>
  <c r="C506"/>
  <c r="AD505"/>
  <c r="AB505"/>
  <c r="T505"/>
  <c r="M505"/>
  <c r="C505"/>
  <c r="AD504"/>
  <c r="AB504"/>
  <c r="T504"/>
  <c r="M504"/>
  <c r="C504"/>
  <c r="AD503"/>
  <c r="AB503"/>
  <c r="M503"/>
  <c r="C503"/>
  <c r="AD502"/>
  <c r="AB502"/>
  <c r="M502"/>
  <c r="C502"/>
  <c r="AD501"/>
  <c r="AB501"/>
  <c r="M501"/>
  <c r="C501"/>
  <c r="AD500"/>
  <c r="AB500"/>
  <c r="M500"/>
  <c r="C500"/>
  <c r="AD499"/>
  <c r="AB499"/>
  <c r="M499"/>
  <c r="C499"/>
  <c r="AD498"/>
  <c r="AB498"/>
  <c r="M498"/>
  <c r="C498"/>
  <c r="AD497"/>
  <c r="AB497"/>
  <c r="M497"/>
  <c r="C497"/>
  <c r="AD496"/>
  <c r="AB496"/>
  <c r="M496"/>
  <c r="C496"/>
  <c r="AD495"/>
  <c r="AB495"/>
  <c r="M495"/>
  <c r="C495"/>
  <c r="AD494"/>
  <c r="AB494"/>
  <c r="M494"/>
  <c r="C494"/>
  <c r="AD493"/>
  <c r="AB493"/>
  <c r="M493"/>
  <c r="C493"/>
  <c r="AD492"/>
  <c r="AB492"/>
  <c r="M492"/>
  <c r="C492"/>
  <c r="AD491"/>
  <c r="AB491"/>
  <c r="M491"/>
  <c r="C491"/>
  <c r="AD490"/>
  <c r="AB490"/>
  <c r="M490"/>
  <c r="C490"/>
  <c r="AD489"/>
  <c r="AB489"/>
  <c r="M489"/>
  <c r="C489"/>
  <c r="AD488"/>
  <c r="AB488"/>
  <c r="M488"/>
  <c r="C488"/>
  <c r="AD487"/>
  <c r="AB487"/>
  <c r="M487"/>
  <c r="C487"/>
  <c r="AD486"/>
  <c r="AB486"/>
  <c r="M486"/>
  <c r="C486"/>
  <c r="AD485"/>
  <c r="AB485"/>
  <c r="M485"/>
  <c r="C485"/>
  <c r="AD484"/>
  <c r="AB484"/>
  <c r="M484"/>
  <c r="C484"/>
  <c r="AD483"/>
  <c r="AB483"/>
  <c r="M483"/>
  <c r="C483"/>
  <c r="AD482"/>
  <c r="AB482"/>
  <c r="T482"/>
  <c r="M482"/>
  <c r="C482"/>
  <c r="AD481"/>
  <c r="AB481"/>
  <c r="M481"/>
  <c r="C481"/>
  <c r="AD480"/>
  <c r="AB480"/>
  <c r="T480"/>
  <c r="M480"/>
  <c r="C480"/>
  <c r="AD479"/>
  <c r="AB479"/>
  <c r="T479"/>
  <c r="M479"/>
  <c r="C479"/>
  <c r="AD478"/>
  <c r="AB478"/>
  <c r="M478"/>
  <c r="C478"/>
  <c r="AD477"/>
  <c r="AB477"/>
  <c r="M477"/>
  <c r="C477"/>
  <c r="AD476"/>
  <c r="AB476"/>
  <c r="M476"/>
  <c r="C476"/>
  <c r="AD475"/>
  <c r="AB475"/>
  <c r="M475"/>
  <c r="C475"/>
  <c r="AD474"/>
  <c r="AB474"/>
  <c r="M474"/>
  <c r="C474"/>
  <c r="AD473"/>
  <c r="AB473"/>
  <c r="M473"/>
  <c r="C473"/>
  <c r="AD472"/>
  <c r="AB472"/>
  <c r="M472"/>
  <c r="C472"/>
  <c r="AD471"/>
  <c r="AB471"/>
  <c r="M471"/>
  <c r="C471"/>
  <c r="AD470"/>
  <c r="AB470"/>
  <c r="M470"/>
  <c r="C470"/>
  <c r="AD469"/>
  <c r="AB469"/>
  <c r="T469"/>
  <c r="M469"/>
  <c r="C469"/>
  <c r="AD468"/>
  <c r="AB468"/>
  <c r="M468"/>
  <c r="C468"/>
  <c r="AD467"/>
  <c r="AB467"/>
  <c r="M467"/>
  <c r="C467"/>
  <c r="AD466"/>
  <c r="AB466"/>
  <c r="M466"/>
  <c r="C466"/>
  <c r="AD465"/>
  <c r="AB465"/>
  <c r="M465"/>
  <c r="C465"/>
  <c r="AD464"/>
  <c r="AB464"/>
  <c r="T464"/>
  <c r="M464"/>
  <c r="C464"/>
  <c r="AD463"/>
  <c r="AB463"/>
  <c r="M463"/>
  <c r="C463"/>
  <c r="AD462"/>
  <c r="AB462"/>
  <c r="M462"/>
  <c r="C462"/>
  <c r="AD461"/>
  <c r="AB461"/>
  <c r="M461"/>
  <c r="C461"/>
  <c r="AD460"/>
  <c r="AB460"/>
  <c r="M460"/>
  <c r="C460"/>
  <c r="AD459"/>
  <c r="AB459"/>
  <c r="M459"/>
  <c r="C459"/>
  <c r="AD458"/>
  <c r="AB458"/>
  <c r="M458"/>
  <c r="C458"/>
  <c r="AD457"/>
  <c r="AB457"/>
  <c r="T457"/>
  <c r="M457"/>
  <c r="C457"/>
  <c r="AD456"/>
  <c r="AB456"/>
  <c r="T456"/>
  <c r="M456"/>
  <c r="C456"/>
  <c r="AD455"/>
  <c r="AB455"/>
  <c r="M455"/>
  <c r="C455"/>
  <c r="AD454"/>
  <c r="AB454"/>
  <c r="T454"/>
  <c r="M454"/>
  <c r="C454"/>
  <c r="AD453"/>
  <c r="AB453"/>
  <c r="M453"/>
  <c r="C453"/>
  <c r="AD452"/>
  <c r="AB452"/>
  <c r="T452"/>
  <c r="M452"/>
  <c r="C452"/>
  <c r="AD451"/>
  <c r="AB451"/>
  <c r="M451"/>
  <c r="C451"/>
  <c r="AD450"/>
  <c r="AB450"/>
  <c r="M450"/>
  <c r="C450"/>
  <c r="AD449"/>
  <c r="AB449"/>
  <c r="T449"/>
  <c r="M449"/>
  <c r="C449"/>
  <c r="AD448"/>
  <c r="AB448"/>
  <c r="T448"/>
  <c r="M448"/>
  <c r="C448"/>
  <c r="AD447"/>
  <c r="AB447"/>
  <c r="M447"/>
  <c r="C447"/>
  <c r="AD446"/>
  <c r="AB446"/>
  <c r="M446"/>
  <c r="C446"/>
  <c r="AD445"/>
  <c r="AB445"/>
  <c r="M445"/>
  <c r="C445"/>
  <c r="AD444"/>
  <c r="AB444"/>
  <c r="M444"/>
  <c r="C444"/>
  <c r="AD443"/>
  <c r="AB443"/>
  <c r="M443"/>
  <c r="C443"/>
  <c r="AD442"/>
  <c r="AB442"/>
  <c r="T442"/>
  <c r="M442"/>
  <c r="C442"/>
  <c r="AD441"/>
  <c r="AB441"/>
  <c r="T441"/>
  <c r="M441"/>
  <c r="C441"/>
  <c r="AD440"/>
  <c r="AB440"/>
  <c r="M440"/>
  <c r="C440"/>
  <c r="AD439"/>
  <c r="AB439"/>
  <c r="T439"/>
  <c r="M439"/>
  <c r="C439"/>
  <c r="AD438"/>
  <c r="AB438"/>
  <c r="M438"/>
  <c r="C438"/>
  <c r="AD437"/>
  <c r="AB437"/>
  <c r="M437"/>
  <c r="C437"/>
  <c r="AD436"/>
  <c r="AB436"/>
  <c r="M436"/>
  <c r="C436"/>
  <c r="AD435"/>
  <c r="AB435"/>
  <c r="M435"/>
  <c r="C435"/>
  <c r="AD434"/>
  <c r="AB434"/>
  <c r="M434"/>
  <c r="C434"/>
  <c r="AD433"/>
  <c r="AB433"/>
  <c r="M433"/>
  <c r="C433"/>
  <c r="AD432"/>
  <c r="AB432"/>
  <c r="M432"/>
  <c r="C432"/>
  <c r="AD431"/>
  <c r="AB431"/>
  <c r="M431"/>
  <c r="C431"/>
  <c r="AD430"/>
  <c r="AB430"/>
  <c r="M430"/>
  <c r="C430"/>
  <c r="AD429"/>
  <c r="AB429"/>
  <c r="M429"/>
  <c r="C429"/>
  <c r="AD428"/>
  <c r="AB428"/>
  <c r="M428"/>
  <c r="C428"/>
  <c r="AD427"/>
  <c r="AB427"/>
  <c r="T427"/>
  <c r="M427"/>
  <c r="C427"/>
  <c r="AD426"/>
  <c r="AB426"/>
  <c r="T426"/>
  <c r="M426"/>
  <c r="C426"/>
  <c r="AD425"/>
  <c r="AB425"/>
  <c r="T425"/>
  <c r="M425"/>
  <c r="C425"/>
  <c r="AD424"/>
  <c r="AB424"/>
  <c r="M424"/>
  <c r="C424"/>
  <c r="AD423"/>
  <c r="AB423"/>
  <c r="M423"/>
  <c r="C423"/>
  <c r="AD422"/>
  <c r="AB422"/>
  <c r="M422"/>
  <c r="C422"/>
  <c r="AD421"/>
  <c r="AB421"/>
  <c r="M421"/>
  <c r="C421"/>
  <c r="AD420"/>
  <c r="AB420"/>
  <c r="M420"/>
  <c r="C420"/>
  <c r="AD419"/>
  <c r="AB419"/>
  <c r="M419"/>
  <c r="C419"/>
  <c r="AD418"/>
  <c r="AB418"/>
  <c r="T418"/>
  <c r="M418"/>
  <c r="C418"/>
  <c r="AD417"/>
  <c r="AB417"/>
  <c r="M417"/>
  <c r="C417"/>
  <c r="AD416"/>
  <c r="AB416"/>
  <c r="T416"/>
  <c r="M416"/>
  <c r="C416"/>
  <c r="AD415"/>
  <c r="AB415"/>
  <c r="M415"/>
  <c r="C415"/>
  <c r="AD414"/>
  <c r="AB414"/>
  <c r="T414"/>
  <c r="M414"/>
  <c r="C414"/>
  <c r="AD413"/>
  <c r="AB413"/>
  <c r="M413"/>
  <c r="C413"/>
  <c r="AD412"/>
  <c r="AB412"/>
  <c r="T412"/>
  <c r="M412"/>
  <c r="C412"/>
  <c r="AD411"/>
  <c r="AB411"/>
  <c r="T411"/>
  <c r="M411"/>
  <c r="C411"/>
  <c r="AD410"/>
  <c r="AB410"/>
  <c r="M410"/>
  <c r="C410"/>
  <c r="AD409"/>
  <c r="AB409"/>
  <c r="T409"/>
  <c r="M409"/>
  <c r="C409"/>
  <c r="AD408"/>
  <c r="AB408"/>
  <c r="T408"/>
  <c r="M408"/>
  <c r="C408"/>
  <c r="AD407"/>
  <c r="AB407"/>
  <c r="M407"/>
  <c r="C407"/>
  <c r="AD406"/>
  <c r="AB406"/>
  <c r="M406"/>
  <c r="C406"/>
  <c r="AD405"/>
  <c r="AB405"/>
  <c r="M405"/>
  <c r="C405"/>
  <c r="AD404"/>
  <c r="AB404"/>
  <c r="M404"/>
  <c r="C404"/>
  <c r="AD403"/>
  <c r="AB403"/>
  <c r="T403"/>
  <c r="M403"/>
  <c r="C403"/>
  <c r="AD402"/>
  <c r="AB402"/>
  <c r="M402"/>
  <c r="C402"/>
  <c r="AD401"/>
  <c r="AB401"/>
  <c r="M401"/>
  <c r="C401"/>
  <c r="AD400"/>
  <c r="AB400"/>
  <c r="T400"/>
  <c r="M400"/>
  <c r="C400"/>
  <c r="AD399"/>
  <c r="AB399"/>
  <c r="M399"/>
  <c r="C399"/>
  <c r="AD398"/>
  <c r="AB398"/>
  <c r="T398"/>
  <c r="M398"/>
  <c r="C398"/>
  <c r="AD397"/>
  <c r="AB397"/>
  <c r="M397"/>
  <c r="C397"/>
  <c r="AD396"/>
  <c r="AB396"/>
  <c r="M396"/>
  <c r="C396"/>
  <c r="AD395"/>
  <c r="AB395"/>
  <c r="M395"/>
  <c r="C395"/>
  <c r="AD394"/>
  <c r="AB394"/>
  <c r="M394"/>
  <c r="C394"/>
  <c r="AD393"/>
  <c r="AB393"/>
  <c r="M393"/>
  <c r="C393"/>
  <c r="AD392"/>
  <c r="AB392"/>
  <c r="M392"/>
  <c r="C392"/>
  <c r="AD391"/>
  <c r="AB391"/>
  <c r="T391"/>
  <c r="M391"/>
  <c r="C391"/>
  <c r="AD390"/>
  <c r="AB390"/>
  <c r="T390"/>
  <c r="M390"/>
  <c r="C390"/>
  <c r="AD389"/>
  <c r="AB389"/>
  <c r="T389"/>
  <c r="M389"/>
  <c r="C389"/>
  <c r="AD388"/>
  <c r="AB388"/>
  <c r="M388"/>
  <c r="C388"/>
  <c r="AD387"/>
  <c r="AB387"/>
  <c r="M387"/>
  <c r="C387"/>
  <c r="AD386"/>
  <c r="AB386"/>
  <c r="M386"/>
  <c r="C386"/>
  <c r="AD385"/>
  <c r="AB385"/>
  <c r="M385"/>
  <c r="C385"/>
  <c r="AD384"/>
  <c r="AB384"/>
  <c r="T384"/>
  <c r="M384"/>
  <c r="C384"/>
  <c r="AD383"/>
  <c r="AB383"/>
  <c r="M383"/>
  <c r="C383"/>
  <c r="AD382"/>
  <c r="AB382"/>
  <c r="M382"/>
  <c r="C382"/>
  <c r="AD381"/>
  <c r="AB381"/>
  <c r="M381"/>
  <c r="C381"/>
  <c r="AD380"/>
  <c r="AB380"/>
  <c r="T380"/>
  <c r="M380"/>
  <c r="C380"/>
  <c r="AD379"/>
  <c r="AB379"/>
  <c r="T379"/>
  <c r="M379"/>
  <c r="C379"/>
  <c r="AD378"/>
  <c r="AB378"/>
  <c r="T378"/>
  <c r="M378"/>
  <c r="C378"/>
  <c r="AD377"/>
  <c r="AB377"/>
  <c r="M377"/>
  <c r="C377"/>
  <c r="AD376"/>
  <c r="AB376"/>
  <c r="M376"/>
  <c r="C376"/>
  <c r="AD375"/>
  <c r="AB375"/>
  <c r="M375"/>
  <c r="C375"/>
  <c r="AD374"/>
  <c r="AB374"/>
  <c r="T374"/>
  <c r="M374"/>
  <c r="C374"/>
  <c r="AD373"/>
  <c r="AB373"/>
  <c r="T373"/>
  <c r="M373"/>
  <c r="C373"/>
  <c r="AD372"/>
  <c r="AB372"/>
  <c r="M372"/>
  <c r="C372"/>
  <c r="AD371"/>
  <c r="AB371"/>
  <c r="M371"/>
  <c r="C371"/>
  <c r="AD370"/>
  <c r="AB370"/>
  <c r="M370"/>
  <c r="C370"/>
  <c r="AD369"/>
  <c r="AB369"/>
  <c r="M369"/>
  <c r="C369"/>
  <c r="AD368"/>
  <c r="AB368"/>
  <c r="T368"/>
  <c r="M368"/>
  <c r="C368"/>
  <c r="AD367"/>
  <c r="AB367"/>
  <c r="M367"/>
  <c r="C367"/>
  <c r="AD366"/>
  <c r="AB366"/>
  <c r="M366"/>
  <c r="C366"/>
  <c r="AD365"/>
  <c r="AB365"/>
  <c r="M365"/>
  <c r="C365"/>
  <c r="AD364"/>
  <c r="AB364"/>
  <c r="M364"/>
  <c r="C364"/>
  <c r="AD363"/>
  <c r="AB363"/>
  <c r="M363"/>
  <c r="C363"/>
  <c r="AD362"/>
  <c r="AB362"/>
  <c r="M362"/>
  <c r="C362"/>
  <c r="AD361"/>
  <c r="AB361"/>
  <c r="M361"/>
  <c r="C361"/>
  <c r="AD360"/>
  <c r="AB360"/>
  <c r="T360"/>
  <c r="M360"/>
  <c r="C360"/>
  <c r="AD359"/>
  <c r="AB359"/>
  <c r="T359"/>
  <c r="M359"/>
  <c r="C359"/>
  <c r="AD358"/>
  <c r="AB358"/>
  <c r="M358"/>
  <c r="C358"/>
  <c r="AD357"/>
  <c r="AB357"/>
  <c r="T357"/>
  <c r="M357"/>
  <c r="C357"/>
  <c r="AD356"/>
  <c r="AB356"/>
  <c r="M356"/>
  <c r="C356"/>
  <c r="AD355"/>
  <c r="AB355"/>
  <c r="M355"/>
  <c r="C355"/>
  <c r="AD354"/>
  <c r="AB354"/>
  <c r="T354"/>
  <c r="M354"/>
  <c r="C354"/>
  <c r="AD353"/>
  <c r="AB353"/>
  <c r="M353"/>
  <c r="C353"/>
  <c r="AD352"/>
  <c r="AB352"/>
  <c r="T352"/>
  <c r="M352"/>
  <c r="C352"/>
  <c r="AD351"/>
  <c r="AB351"/>
  <c r="M351"/>
  <c r="C351"/>
  <c r="AD350"/>
  <c r="AB350"/>
  <c r="M350"/>
  <c r="C350"/>
  <c r="AD349"/>
  <c r="AB349"/>
  <c r="M349"/>
  <c r="C349"/>
  <c r="AD348"/>
  <c r="AB348"/>
  <c r="T348"/>
  <c r="M348"/>
  <c r="C348"/>
  <c r="AD347"/>
  <c r="AB347"/>
  <c r="T347"/>
  <c r="M347"/>
  <c r="C347"/>
  <c r="AD346"/>
  <c r="AB346"/>
  <c r="T346"/>
  <c r="M346"/>
  <c r="C346"/>
  <c r="AD345"/>
  <c r="AB345"/>
  <c r="T345"/>
  <c r="M345"/>
  <c r="C345"/>
  <c r="AD344"/>
  <c r="AB344"/>
  <c r="T344"/>
  <c r="M344"/>
  <c r="C344"/>
  <c r="AD343"/>
  <c r="AB343"/>
  <c r="T343"/>
  <c r="M343"/>
  <c r="C343"/>
  <c r="AD342"/>
  <c r="AB342"/>
  <c r="T342"/>
  <c r="M342"/>
  <c r="C342"/>
  <c r="AD341"/>
  <c r="AB341"/>
  <c r="T341"/>
  <c r="M341"/>
  <c r="C341"/>
  <c r="AD340"/>
  <c r="AB340"/>
  <c r="M340"/>
  <c r="C340"/>
  <c r="AD339"/>
  <c r="AB339"/>
  <c r="T339"/>
  <c r="M339"/>
  <c r="C339"/>
  <c r="AD338"/>
  <c r="AB338"/>
  <c r="T338"/>
  <c r="M338"/>
  <c r="C338"/>
  <c r="AD337"/>
  <c r="AB337"/>
  <c r="T337"/>
  <c r="M337"/>
  <c r="C337"/>
  <c r="AD336"/>
  <c r="AB336"/>
  <c r="T336"/>
  <c r="M336"/>
  <c r="C336"/>
  <c r="AD335"/>
  <c r="AB335"/>
  <c r="M335"/>
  <c r="C335"/>
  <c r="AD334"/>
  <c r="AB334"/>
  <c r="T334"/>
  <c r="M334"/>
  <c r="C334"/>
  <c r="AD333"/>
  <c r="AB333"/>
  <c r="T333"/>
  <c r="M333"/>
  <c r="C333"/>
  <c r="AD332"/>
  <c r="AB332"/>
  <c r="M332"/>
  <c r="C332"/>
  <c r="AD331"/>
  <c r="AB331"/>
  <c r="T331"/>
  <c r="M331"/>
  <c r="C331"/>
  <c r="AD330"/>
  <c r="AB330"/>
  <c r="T330"/>
  <c r="M330"/>
  <c r="C330"/>
  <c r="AD329"/>
  <c r="AB329"/>
  <c r="M329"/>
  <c r="C329"/>
  <c r="AD328"/>
  <c r="AB328"/>
  <c r="M328"/>
  <c r="C328"/>
  <c r="AD327"/>
  <c r="AB327"/>
  <c r="M327"/>
  <c r="C327"/>
  <c r="AD326"/>
  <c r="AB326"/>
  <c r="T326"/>
  <c r="M326"/>
  <c r="C326"/>
  <c r="AD325"/>
  <c r="AB325"/>
  <c r="T325"/>
  <c r="M325"/>
  <c r="C325"/>
  <c r="AD324"/>
  <c r="AB324"/>
  <c r="T324"/>
  <c r="M324"/>
  <c r="C324"/>
  <c r="AD323"/>
  <c r="AB323"/>
  <c r="T323"/>
  <c r="M323"/>
  <c r="C323"/>
  <c r="AD322"/>
  <c r="AB322"/>
  <c r="M322"/>
  <c r="C322"/>
  <c r="AD321"/>
  <c r="AB321"/>
  <c r="T321"/>
  <c r="M321"/>
  <c r="C321"/>
  <c r="AD320"/>
  <c r="AB320"/>
  <c r="T320"/>
  <c r="M320"/>
  <c r="C320"/>
  <c r="AD319"/>
  <c r="AB319"/>
  <c r="M319"/>
  <c r="C319"/>
  <c r="AD318"/>
  <c r="AB318"/>
  <c r="T318"/>
  <c r="M318"/>
  <c r="C318"/>
  <c r="AD317"/>
  <c r="AB317"/>
  <c r="M317"/>
  <c r="C317"/>
  <c r="AD316"/>
  <c r="AB316"/>
  <c r="T316"/>
  <c r="M316"/>
  <c r="C316"/>
  <c r="AD315"/>
  <c r="AB315"/>
  <c r="M315"/>
  <c r="C315"/>
  <c r="AD314"/>
  <c r="AB314"/>
  <c r="M314"/>
  <c r="C314"/>
  <c r="AD313"/>
  <c r="AB313"/>
  <c r="M313"/>
  <c r="C313"/>
  <c r="AD312"/>
  <c r="AB312"/>
  <c r="T312"/>
  <c r="M312"/>
  <c r="C312"/>
  <c r="AD311"/>
  <c r="AB311"/>
  <c r="M311"/>
  <c r="C311"/>
  <c r="AD310"/>
  <c r="AB310"/>
  <c r="M310"/>
  <c r="C310"/>
  <c r="AD309"/>
  <c r="AB309"/>
  <c r="M309"/>
  <c r="C309"/>
  <c r="AD308"/>
  <c r="AB308"/>
  <c r="T308"/>
  <c r="M308"/>
  <c r="C308"/>
  <c r="AD307"/>
  <c r="AB307"/>
  <c r="M307"/>
  <c r="C307"/>
  <c r="AD306"/>
  <c r="AB306"/>
  <c r="M306"/>
  <c r="C306"/>
  <c r="AD305"/>
  <c r="AB305"/>
  <c r="M305"/>
  <c r="C305"/>
  <c r="AD304"/>
  <c r="AB304"/>
  <c r="M304"/>
  <c r="C304"/>
  <c r="AD303"/>
  <c r="AB303"/>
  <c r="M303"/>
  <c r="C303"/>
  <c r="AD302"/>
  <c r="AB302"/>
  <c r="M302"/>
  <c r="C302"/>
  <c r="AD301"/>
  <c r="AB301"/>
  <c r="T301"/>
  <c r="M301"/>
  <c r="C301"/>
  <c r="AD300"/>
  <c r="AB300"/>
  <c r="M300"/>
  <c r="C300"/>
  <c r="AD299"/>
  <c r="AB299"/>
  <c r="M299"/>
  <c r="C299"/>
  <c r="AD298"/>
  <c r="AB298"/>
  <c r="T298"/>
  <c r="M298"/>
  <c r="C298"/>
  <c r="AD297"/>
  <c r="AB297"/>
  <c r="T297"/>
  <c r="M297"/>
  <c r="C297"/>
  <c r="AD296"/>
  <c r="AB296"/>
  <c r="T296"/>
  <c r="M296"/>
  <c r="C296"/>
  <c r="AD295"/>
  <c r="AB295"/>
  <c r="T295"/>
  <c r="M295"/>
  <c r="C295"/>
  <c r="AD294"/>
  <c r="AB294"/>
  <c r="M294"/>
  <c r="C294"/>
  <c r="AD293"/>
  <c r="AB293"/>
  <c r="M293"/>
  <c r="C293"/>
  <c r="AD292"/>
  <c r="AB292"/>
  <c r="M292"/>
  <c r="C292"/>
  <c r="AD291"/>
  <c r="AB291"/>
  <c r="M291"/>
  <c r="C291"/>
  <c r="AD290"/>
  <c r="AB290"/>
  <c r="M290"/>
  <c r="C290"/>
  <c r="AD289"/>
  <c r="AB289"/>
  <c r="M289"/>
  <c r="C289"/>
  <c r="AD288"/>
  <c r="AB288"/>
  <c r="T288"/>
  <c r="M288"/>
  <c r="C288"/>
  <c r="AD287"/>
  <c r="AB287"/>
  <c r="M287"/>
  <c r="C287"/>
  <c r="AD286"/>
  <c r="AB286"/>
  <c r="T286"/>
  <c r="M286"/>
  <c r="C286"/>
  <c r="AD285"/>
  <c r="AB285"/>
  <c r="T285"/>
  <c r="M285"/>
  <c r="C285"/>
  <c r="AD284"/>
  <c r="AB284"/>
  <c r="M284"/>
  <c r="C284"/>
  <c r="AD283"/>
  <c r="AB283"/>
  <c r="T283"/>
  <c r="M283"/>
  <c r="C283"/>
  <c r="AD282"/>
  <c r="AB282"/>
  <c r="M282"/>
  <c r="C282"/>
  <c r="AD281"/>
  <c r="AB281"/>
  <c r="M281"/>
  <c r="C281"/>
  <c r="AD280"/>
  <c r="AB280"/>
  <c r="T280"/>
  <c r="M280"/>
  <c r="C280"/>
  <c r="AD279"/>
  <c r="AB279"/>
  <c r="T279"/>
  <c r="M279"/>
  <c r="C279"/>
  <c r="AD278"/>
  <c r="AB278"/>
  <c r="M278"/>
  <c r="C278"/>
  <c r="AD277"/>
  <c r="AB277"/>
  <c r="T277"/>
  <c r="M277"/>
  <c r="C277"/>
  <c r="AD276"/>
  <c r="AB276"/>
  <c r="M276"/>
  <c r="C276"/>
  <c r="AD275"/>
  <c r="AB275"/>
  <c r="M275"/>
  <c r="C275"/>
  <c r="AD274"/>
  <c r="AB274"/>
  <c r="T274"/>
  <c r="M274"/>
  <c r="C274"/>
  <c r="AD273"/>
  <c r="AB273"/>
  <c r="T273"/>
  <c r="M273"/>
  <c r="C273"/>
  <c r="AD272"/>
  <c r="AB272"/>
  <c r="T272"/>
  <c r="M272"/>
  <c r="C272"/>
  <c r="AD271"/>
  <c r="AB271"/>
  <c r="M271"/>
  <c r="C271"/>
  <c r="AD270"/>
  <c r="AB270"/>
  <c r="T270"/>
  <c r="M270"/>
  <c r="C270"/>
  <c r="AD269"/>
  <c r="AB269"/>
  <c r="M269"/>
  <c r="C269"/>
  <c r="AD268"/>
  <c r="AB268"/>
  <c r="T268"/>
  <c r="M268"/>
  <c r="C268"/>
  <c r="AD267"/>
  <c r="AB267"/>
  <c r="M267"/>
  <c r="C267"/>
  <c r="AD266"/>
  <c r="AB266"/>
  <c r="M266"/>
  <c r="C266"/>
  <c r="AD265"/>
  <c r="AB265"/>
  <c r="T265"/>
  <c r="M265"/>
  <c r="C265"/>
  <c r="AD264"/>
  <c r="AB264"/>
  <c r="T264"/>
  <c r="M264"/>
  <c r="C264"/>
  <c r="AD263"/>
  <c r="AB263"/>
  <c r="M263"/>
  <c r="C263"/>
  <c r="AD262"/>
  <c r="AB262"/>
  <c r="M262"/>
  <c r="C262"/>
  <c r="AD261"/>
  <c r="AB261"/>
  <c r="M261"/>
  <c r="C261"/>
  <c r="AD260"/>
  <c r="AB260"/>
  <c r="M260"/>
  <c r="C260"/>
  <c r="AD259"/>
  <c r="AB259"/>
  <c r="M259"/>
  <c r="C259"/>
  <c r="AD258"/>
  <c r="AB258"/>
  <c r="M258"/>
  <c r="C258"/>
  <c r="AD257"/>
  <c r="AB257"/>
  <c r="T257"/>
  <c r="M257"/>
  <c r="C257"/>
  <c r="AD256"/>
  <c r="AB256"/>
  <c r="T256"/>
  <c r="M256"/>
  <c r="C256"/>
  <c r="AD255"/>
  <c r="AB255"/>
  <c r="T255"/>
  <c r="M255"/>
  <c r="C255"/>
  <c r="AD254"/>
  <c r="AB254"/>
  <c r="M254"/>
  <c r="C254"/>
  <c r="AD253"/>
  <c r="AB253"/>
  <c r="M253"/>
  <c r="C253"/>
  <c r="AD252"/>
  <c r="AB252"/>
  <c r="T252"/>
  <c r="M252"/>
  <c r="C252"/>
  <c r="AD251"/>
  <c r="AB251"/>
  <c r="T251"/>
  <c r="M251"/>
  <c r="C251"/>
  <c r="AD250"/>
  <c r="AB250"/>
  <c r="T250"/>
  <c r="M250"/>
  <c r="C250"/>
  <c r="AD249"/>
  <c r="AB249"/>
  <c r="T249"/>
  <c r="M249"/>
  <c r="C249"/>
  <c r="AD248"/>
  <c r="AB248"/>
  <c r="T248"/>
  <c r="M248"/>
  <c r="C248"/>
  <c r="AD247"/>
  <c r="AB247"/>
  <c r="T247"/>
  <c r="M247"/>
  <c r="C247"/>
  <c r="AD246"/>
  <c r="AB246"/>
  <c r="T246"/>
  <c r="M246"/>
  <c r="C246"/>
  <c r="AD245"/>
  <c r="AB245"/>
  <c r="M245"/>
  <c r="C245"/>
  <c r="AD244"/>
  <c r="AB244"/>
  <c r="M244"/>
  <c r="C244"/>
  <c r="AD243"/>
  <c r="AB243"/>
  <c r="M243"/>
  <c r="C243"/>
  <c r="AD242"/>
  <c r="AB242"/>
  <c r="M242"/>
  <c r="C242"/>
  <c r="AD241"/>
  <c r="AB241"/>
  <c r="M241"/>
  <c r="C241"/>
  <c r="AD240"/>
  <c r="AB240"/>
  <c r="M240"/>
  <c r="C240"/>
  <c r="AD239"/>
  <c r="AB239"/>
  <c r="M239"/>
  <c r="C239"/>
  <c r="AD238"/>
  <c r="AB238"/>
  <c r="M238"/>
  <c r="C238"/>
  <c r="AD237"/>
  <c r="AB237"/>
  <c r="M237"/>
  <c r="C237"/>
  <c r="AD236"/>
  <c r="AB236"/>
  <c r="M236"/>
  <c r="C236"/>
  <c r="AD235"/>
  <c r="AB235"/>
  <c r="M235"/>
  <c r="C235"/>
  <c r="AD234"/>
  <c r="AB234"/>
  <c r="M234"/>
  <c r="C234"/>
  <c r="AD233"/>
  <c r="AB233"/>
  <c r="T233"/>
  <c r="M233"/>
  <c r="C233"/>
  <c r="AD232"/>
  <c r="AB232"/>
  <c r="T232"/>
  <c r="M232"/>
  <c r="C232"/>
  <c r="AD231"/>
  <c r="AB231"/>
  <c r="M231"/>
  <c r="C231"/>
  <c r="AD230"/>
  <c r="AB230"/>
  <c r="T230"/>
  <c r="M230"/>
  <c r="C230"/>
  <c r="AD229"/>
  <c r="AB229"/>
  <c r="M229"/>
  <c r="C229"/>
  <c r="AD228"/>
  <c r="AB228"/>
  <c r="M228"/>
  <c r="C228"/>
  <c r="AD227"/>
  <c r="AB227"/>
  <c r="M227"/>
  <c r="C227"/>
  <c r="AD226"/>
  <c r="AB226"/>
  <c r="M226"/>
  <c r="C226"/>
  <c r="AD225"/>
  <c r="AB225"/>
  <c r="M225"/>
  <c r="C225"/>
  <c r="AD224"/>
  <c r="AB224"/>
  <c r="T224"/>
  <c r="M224"/>
  <c r="C224"/>
  <c r="AD223"/>
  <c r="AB223"/>
  <c r="T223"/>
  <c r="M223"/>
  <c r="C223"/>
  <c r="AD222"/>
  <c r="AB222"/>
  <c r="T222"/>
  <c r="M222"/>
  <c r="C222"/>
  <c r="AD221"/>
  <c r="AB221"/>
  <c r="M221"/>
  <c r="C221"/>
  <c r="AD220"/>
  <c r="AB220"/>
  <c r="M220"/>
  <c r="C220"/>
  <c r="AD219"/>
  <c r="AB219"/>
  <c r="M219"/>
  <c r="C219"/>
  <c r="AD218"/>
  <c r="AB218"/>
  <c r="T218"/>
  <c r="M218"/>
  <c r="C218"/>
  <c r="AD217"/>
  <c r="AB217"/>
  <c r="M217"/>
  <c r="C217"/>
  <c r="AD216"/>
  <c r="AB216"/>
  <c r="M216"/>
  <c r="C216"/>
  <c r="AD215"/>
  <c r="AB215"/>
  <c r="M215"/>
  <c r="C215"/>
  <c r="AD214"/>
  <c r="AB214"/>
  <c r="M214"/>
  <c r="C214"/>
  <c r="AD213"/>
  <c r="AB213"/>
  <c r="M213"/>
  <c r="C213"/>
  <c r="AD212"/>
  <c r="AB212"/>
  <c r="M212"/>
  <c r="C212"/>
  <c r="AD211"/>
  <c r="AB211"/>
  <c r="M211"/>
  <c r="C211"/>
  <c r="AD210"/>
  <c r="AB210"/>
  <c r="T210"/>
  <c r="M210"/>
  <c r="C210"/>
  <c r="AD209"/>
  <c r="AB209"/>
  <c r="M209"/>
  <c r="C209"/>
  <c r="AD208"/>
  <c r="AB208"/>
  <c r="M208"/>
  <c r="C208"/>
  <c r="AD207"/>
  <c r="AB207"/>
  <c r="M207"/>
  <c r="C207"/>
  <c r="AD206"/>
  <c r="AB206"/>
  <c r="M206"/>
  <c r="C206"/>
  <c r="AD205"/>
  <c r="AB205"/>
  <c r="T205"/>
  <c r="M205"/>
  <c r="C205"/>
  <c r="AD204"/>
  <c r="AB204"/>
  <c r="M204"/>
  <c r="C204"/>
  <c r="AD203"/>
  <c r="AB203"/>
  <c r="M203"/>
  <c r="C203"/>
  <c r="AD202"/>
  <c r="AB202"/>
  <c r="M202"/>
  <c r="C202"/>
  <c r="AD201"/>
  <c r="AB201"/>
  <c r="M201"/>
  <c r="C201"/>
  <c r="AD200"/>
  <c r="AB200"/>
  <c r="M200"/>
  <c r="C200"/>
  <c r="AD199"/>
  <c r="AB199"/>
  <c r="M199"/>
  <c r="C199"/>
  <c r="AD198"/>
  <c r="AB198"/>
  <c r="M198"/>
  <c r="C198"/>
  <c r="AD197"/>
  <c r="AB197"/>
  <c r="M197"/>
  <c r="C197"/>
  <c r="AD196"/>
  <c r="AB196"/>
  <c r="M196"/>
  <c r="C196"/>
  <c r="AD195"/>
  <c r="AB195"/>
  <c r="M195"/>
  <c r="C195"/>
  <c r="AD194"/>
  <c r="AB194"/>
  <c r="T194"/>
  <c r="M194"/>
  <c r="C194"/>
  <c r="AD193"/>
  <c r="AB193"/>
  <c r="M193"/>
  <c r="C193"/>
  <c r="AD192"/>
  <c r="AB192"/>
  <c r="T192"/>
  <c r="M192"/>
  <c r="C192"/>
  <c r="AD191"/>
  <c r="AB191"/>
  <c r="T191"/>
  <c r="M191"/>
  <c r="C191"/>
  <c r="AD190"/>
  <c r="AB190"/>
  <c r="M190"/>
  <c r="C190"/>
  <c r="AD189"/>
  <c r="AB189"/>
  <c r="M189"/>
  <c r="C189"/>
  <c r="AD188"/>
  <c r="AB188"/>
  <c r="M188"/>
  <c r="C188"/>
  <c r="AD187"/>
  <c r="AB187"/>
  <c r="M187"/>
  <c r="C187"/>
  <c r="AD186"/>
  <c r="AB186"/>
  <c r="M186"/>
  <c r="C186"/>
  <c r="AD185"/>
  <c r="AB185"/>
  <c r="M185"/>
  <c r="C185"/>
  <c r="AD184"/>
  <c r="AB184"/>
  <c r="M184"/>
  <c r="C184"/>
  <c r="AD183"/>
  <c r="AB183"/>
  <c r="T183"/>
  <c r="M183"/>
  <c r="C183"/>
  <c r="AD182"/>
  <c r="AB182"/>
  <c r="M182"/>
  <c r="C182"/>
  <c r="AD181"/>
  <c r="AB181"/>
  <c r="T181"/>
  <c r="M181"/>
  <c r="C181"/>
  <c r="AD180"/>
  <c r="AB180"/>
  <c r="M180"/>
  <c r="C180"/>
  <c r="AD179"/>
  <c r="AB179"/>
  <c r="M179"/>
  <c r="C179"/>
  <c r="AD178"/>
  <c r="AB178"/>
  <c r="M178"/>
  <c r="C178"/>
  <c r="AD177"/>
  <c r="AB177"/>
  <c r="M177"/>
  <c r="C177"/>
  <c r="AD176"/>
  <c r="AB176"/>
  <c r="T176"/>
  <c r="M176"/>
  <c r="C176"/>
  <c r="AD175"/>
  <c r="AB175"/>
  <c r="M175"/>
  <c r="C175"/>
  <c r="AD174"/>
  <c r="AB174"/>
  <c r="T174"/>
  <c r="M174"/>
  <c r="C174"/>
  <c r="AD173"/>
  <c r="AB173"/>
  <c r="M173"/>
  <c r="C173"/>
  <c r="AD172"/>
  <c r="AB172"/>
  <c r="T172"/>
  <c r="M172"/>
  <c r="C172"/>
  <c r="AD171"/>
  <c r="AB171"/>
  <c r="M171"/>
  <c r="C171"/>
  <c r="AD170"/>
  <c r="AB170"/>
  <c r="M170"/>
  <c r="C170"/>
  <c r="AD169"/>
  <c r="AB169"/>
  <c r="M169"/>
  <c r="C169"/>
  <c r="AD168"/>
  <c r="AB168"/>
  <c r="M168"/>
  <c r="C168"/>
  <c r="AD167"/>
  <c r="AB167"/>
  <c r="M167"/>
  <c r="C167"/>
  <c r="AD166"/>
  <c r="AB166"/>
  <c r="M166"/>
  <c r="C166"/>
  <c r="AD165"/>
  <c r="AB165"/>
  <c r="M165"/>
  <c r="C165"/>
  <c r="AD164"/>
  <c r="AB164"/>
  <c r="T164"/>
  <c r="M164"/>
  <c r="C164"/>
  <c r="AD163"/>
  <c r="AB163"/>
  <c r="T163"/>
  <c r="M163"/>
  <c r="C163"/>
  <c r="AD162"/>
  <c r="AB162"/>
  <c r="T162"/>
  <c r="M162"/>
  <c r="C162"/>
  <c r="AD161"/>
  <c r="AB161"/>
  <c r="T161"/>
  <c r="M161"/>
  <c r="C161"/>
  <c r="AD160"/>
  <c r="AB160"/>
  <c r="T160"/>
  <c r="M160"/>
  <c r="C160"/>
  <c r="AD159"/>
  <c r="AB159"/>
  <c r="M159"/>
  <c r="C159"/>
  <c r="AD158"/>
  <c r="AB158"/>
  <c r="T158"/>
  <c r="M158"/>
  <c r="C158"/>
  <c r="AD157"/>
  <c r="AB157"/>
  <c r="M157"/>
  <c r="C157"/>
  <c r="AD156"/>
  <c r="AB156"/>
  <c r="T156"/>
  <c r="M156"/>
  <c r="C156"/>
  <c r="AD155"/>
  <c r="AB155"/>
  <c r="M155"/>
  <c r="C155"/>
  <c r="AD154"/>
  <c r="AB154"/>
  <c r="M154"/>
  <c r="C154"/>
  <c r="AD153"/>
  <c r="AB153"/>
  <c r="M153"/>
  <c r="C153"/>
  <c r="AD152"/>
  <c r="AB152"/>
  <c r="T152"/>
  <c r="M152"/>
  <c r="C152"/>
  <c r="AD151"/>
  <c r="AB151"/>
  <c r="M151"/>
  <c r="C151"/>
  <c r="AD150"/>
  <c r="AB150"/>
  <c r="M150"/>
  <c r="C150"/>
  <c r="AD149"/>
  <c r="AB149"/>
  <c r="M149"/>
  <c r="C149"/>
  <c r="AD148"/>
  <c r="AB148"/>
  <c r="T148"/>
  <c r="M148"/>
  <c r="C148"/>
  <c r="AD147"/>
  <c r="AB147"/>
  <c r="M147"/>
  <c r="C147"/>
  <c r="AD146"/>
  <c r="AB146"/>
  <c r="M146"/>
  <c r="C146"/>
  <c r="AD145"/>
  <c r="AB145"/>
  <c r="M145"/>
  <c r="C145"/>
  <c r="AD144"/>
  <c r="AB144"/>
  <c r="M144"/>
  <c r="C144"/>
  <c r="AD143"/>
  <c r="AB143"/>
  <c r="M143"/>
  <c r="C143"/>
  <c r="AD142"/>
  <c r="AB142"/>
  <c r="M142"/>
  <c r="C142"/>
  <c r="AD141"/>
  <c r="AB141"/>
  <c r="M141"/>
  <c r="C141"/>
  <c r="AD140"/>
  <c r="AB140"/>
  <c r="M140"/>
  <c r="C140"/>
  <c r="AD139"/>
  <c r="AB139"/>
  <c r="M139"/>
  <c r="C139"/>
  <c r="AD138"/>
  <c r="AB138"/>
  <c r="T138"/>
  <c r="M138"/>
  <c r="C138"/>
  <c r="AD137"/>
  <c r="AB137"/>
  <c r="M137"/>
  <c r="C137"/>
  <c r="AD136"/>
  <c r="AB136"/>
  <c r="M136"/>
  <c r="C136"/>
  <c r="AD135"/>
  <c r="AB135"/>
  <c r="M135"/>
  <c r="C135"/>
  <c r="AD134"/>
  <c r="AB134"/>
  <c r="M134"/>
  <c r="C134"/>
  <c r="AD133"/>
  <c r="AB133"/>
  <c r="M133"/>
  <c r="C133"/>
  <c r="AD132"/>
  <c r="AB132"/>
  <c r="M132"/>
  <c r="C132"/>
  <c r="AD131"/>
  <c r="AB131"/>
  <c r="M131"/>
  <c r="C131"/>
  <c r="AD130"/>
  <c r="AB130"/>
  <c r="M130"/>
  <c r="C130"/>
  <c r="AD129"/>
  <c r="AB129"/>
  <c r="M129"/>
  <c r="C129"/>
  <c r="AD128"/>
  <c r="AB128"/>
  <c r="M128"/>
  <c r="C128"/>
  <c r="AD127"/>
  <c r="AB127"/>
  <c r="M127"/>
  <c r="C127"/>
  <c r="AD126"/>
  <c r="AB126"/>
  <c r="T126"/>
  <c r="M126"/>
  <c r="C126"/>
  <c r="AD125"/>
  <c r="AB125"/>
  <c r="T125"/>
  <c r="M125"/>
  <c r="C125"/>
  <c r="AD124"/>
  <c r="AB124"/>
  <c r="T124"/>
  <c r="M124"/>
  <c r="C124"/>
  <c r="AD123"/>
  <c r="AB123"/>
  <c r="M123"/>
  <c r="C123"/>
  <c r="AD122"/>
  <c r="AB122"/>
  <c r="T122"/>
  <c r="M122"/>
  <c r="C122"/>
  <c r="AD121"/>
  <c r="AB121"/>
  <c r="M121"/>
  <c r="C121"/>
  <c r="AD120"/>
  <c r="AB120"/>
  <c r="M120"/>
  <c r="C120"/>
  <c r="AD119"/>
  <c r="AB119"/>
  <c r="M119"/>
  <c r="C119"/>
  <c r="AD118"/>
  <c r="AB118"/>
  <c r="M118"/>
  <c r="C118"/>
  <c r="AD117"/>
  <c r="AB117"/>
  <c r="M117"/>
  <c r="C117"/>
  <c r="AD116"/>
  <c r="AB116"/>
  <c r="M116"/>
  <c r="C116"/>
  <c r="AD115"/>
  <c r="AB115"/>
  <c r="M115"/>
  <c r="C115"/>
  <c r="AD114"/>
  <c r="AB114"/>
  <c r="M114"/>
  <c r="C114"/>
  <c r="AD113"/>
  <c r="AB113"/>
  <c r="T113"/>
  <c r="M113"/>
  <c r="C113"/>
  <c r="AD112"/>
  <c r="AB112"/>
  <c r="M112"/>
  <c r="C112"/>
  <c r="AD111"/>
  <c r="AB111"/>
  <c r="M111"/>
  <c r="C111"/>
  <c r="AD110"/>
  <c r="AB110"/>
  <c r="T110"/>
  <c r="M110"/>
  <c r="C110"/>
  <c r="AD109"/>
  <c r="AB109"/>
  <c r="M109"/>
  <c r="C109"/>
  <c r="AD108"/>
  <c r="AB108"/>
  <c r="M108"/>
  <c r="C108"/>
  <c r="AD107"/>
  <c r="AB107"/>
  <c r="T107"/>
  <c r="M107"/>
  <c r="C107"/>
  <c r="AD106"/>
  <c r="AB106"/>
  <c r="M106"/>
  <c r="C106"/>
  <c r="AD105"/>
  <c r="AB105"/>
  <c r="M105"/>
  <c r="C105"/>
  <c r="AD104"/>
  <c r="AB104"/>
  <c r="M104"/>
  <c r="C104"/>
  <c r="AD103"/>
  <c r="AB103"/>
  <c r="M103"/>
  <c r="C103"/>
  <c r="AD102"/>
  <c r="AB102"/>
  <c r="T102"/>
  <c r="M102"/>
  <c r="C102"/>
  <c r="AD101"/>
  <c r="AB101"/>
  <c r="M101"/>
  <c r="C101"/>
  <c r="AD100"/>
  <c r="AB100"/>
  <c r="T100"/>
  <c r="M100"/>
  <c r="C100"/>
  <c r="AD99"/>
  <c r="AB99"/>
  <c r="M99"/>
  <c r="C99"/>
  <c r="AD98"/>
  <c r="AB98"/>
  <c r="M98"/>
  <c r="C98"/>
  <c r="AD97"/>
  <c r="AB97"/>
  <c r="M97"/>
  <c r="C97"/>
  <c r="AD96"/>
  <c r="AB96"/>
  <c r="M96"/>
  <c r="C96"/>
  <c r="AD95"/>
  <c r="AB95"/>
  <c r="T95"/>
  <c r="M95"/>
  <c r="C95"/>
  <c r="AD94"/>
  <c r="AB94"/>
  <c r="M94"/>
  <c r="C94"/>
  <c r="AD93"/>
  <c r="AB93"/>
  <c r="M93"/>
  <c r="C93"/>
  <c r="AD92"/>
  <c r="AB92"/>
  <c r="M92"/>
  <c r="C92"/>
  <c r="AD91"/>
  <c r="AB91"/>
  <c r="M91"/>
  <c r="C91"/>
  <c r="AD90"/>
  <c r="AB90"/>
  <c r="M90"/>
  <c r="C90"/>
  <c r="AD89"/>
  <c r="AB89"/>
  <c r="M89"/>
  <c r="C89"/>
  <c r="AD88"/>
  <c r="AB88"/>
  <c r="M88"/>
  <c r="C88"/>
  <c r="AD87"/>
  <c r="AB87"/>
  <c r="T87"/>
  <c r="M87"/>
  <c r="C87"/>
  <c r="AD86"/>
  <c r="AB86"/>
  <c r="M86"/>
  <c r="C86"/>
  <c r="AD85"/>
  <c r="AB85"/>
  <c r="M85"/>
  <c r="C85"/>
  <c r="AD84"/>
  <c r="AB84"/>
  <c r="M84"/>
  <c r="C84"/>
  <c r="AD83"/>
  <c r="AB83"/>
  <c r="M83"/>
  <c r="C83"/>
  <c r="AD82"/>
  <c r="AB82"/>
  <c r="M82"/>
  <c r="C82"/>
  <c r="AD81"/>
  <c r="AB81"/>
  <c r="M81"/>
  <c r="C81"/>
  <c r="AD80"/>
  <c r="AB80"/>
  <c r="M80"/>
  <c r="C80"/>
  <c r="AD79"/>
  <c r="AB79"/>
  <c r="M79"/>
  <c r="C79"/>
  <c r="AD78"/>
  <c r="AB78"/>
  <c r="M78"/>
  <c r="C78"/>
  <c r="AD77"/>
  <c r="AB77"/>
  <c r="M77"/>
  <c r="C77"/>
  <c r="AD76"/>
  <c r="AB76"/>
  <c r="M76"/>
  <c r="C76"/>
  <c r="AD75"/>
  <c r="AB75"/>
  <c r="M75"/>
  <c r="C75"/>
  <c r="AD74"/>
  <c r="AB74"/>
  <c r="M74"/>
  <c r="C74"/>
  <c r="AD73"/>
  <c r="AB73"/>
  <c r="M73"/>
  <c r="C73"/>
  <c r="AD72"/>
  <c r="AB72"/>
  <c r="M72"/>
  <c r="C72"/>
  <c r="AD71"/>
  <c r="AB71"/>
  <c r="M71"/>
  <c r="C71"/>
  <c r="AD70"/>
  <c r="AB70"/>
  <c r="M70"/>
  <c r="C70"/>
  <c r="AD69"/>
  <c r="AB69"/>
  <c r="T69"/>
  <c r="M69"/>
  <c r="C69"/>
  <c r="AD68"/>
  <c r="AB68"/>
  <c r="M68"/>
  <c r="C68"/>
  <c r="AD67"/>
  <c r="AB67"/>
  <c r="M67"/>
  <c r="C67"/>
  <c r="AD66"/>
  <c r="AB66"/>
  <c r="T66"/>
  <c r="M66"/>
  <c r="C66"/>
  <c r="AD65"/>
  <c r="AB65"/>
  <c r="M65"/>
  <c r="C65"/>
  <c r="AD64"/>
  <c r="AB64"/>
  <c r="M64"/>
  <c r="C64"/>
  <c r="AD63"/>
  <c r="AB63"/>
  <c r="M63"/>
  <c r="C63"/>
  <c r="AD62"/>
  <c r="AB62"/>
  <c r="M62"/>
  <c r="C62"/>
  <c r="AD61"/>
  <c r="AB61"/>
  <c r="M61"/>
  <c r="C61"/>
  <c r="AD60"/>
  <c r="AB60"/>
  <c r="M60"/>
  <c r="C60"/>
  <c r="AD59"/>
  <c r="AB59"/>
  <c r="M59"/>
  <c r="C59"/>
  <c r="AD58"/>
  <c r="AB58"/>
  <c r="M58"/>
  <c r="C58"/>
  <c r="AD57"/>
  <c r="AB57"/>
  <c r="M57"/>
  <c r="C57"/>
  <c r="AD56"/>
  <c r="AB56"/>
  <c r="M56"/>
  <c r="C56"/>
  <c r="AD55"/>
  <c r="AB55"/>
  <c r="M55"/>
  <c r="C55"/>
  <c r="AD54"/>
  <c r="AB54"/>
  <c r="M54"/>
  <c r="C54"/>
  <c r="AD53"/>
  <c r="AB53"/>
  <c r="M53"/>
  <c r="C53"/>
  <c r="AD52"/>
  <c r="AB52"/>
  <c r="M52"/>
  <c r="C52"/>
  <c r="AD51"/>
  <c r="AB51"/>
  <c r="M51"/>
  <c r="C51"/>
  <c r="AD50"/>
  <c r="AB50"/>
  <c r="M50"/>
  <c r="C50"/>
  <c r="AD49"/>
  <c r="AB49"/>
  <c r="M49"/>
  <c r="C49"/>
  <c r="AD48"/>
  <c r="AB48"/>
  <c r="M48"/>
  <c r="C48"/>
  <c r="AD47"/>
  <c r="AB47"/>
  <c r="M47"/>
  <c r="C47"/>
  <c r="AD46"/>
  <c r="AB46"/>
  <c r="M46"/>
  <c r="C46"/>
  <c r="AD45"/>
  <c r="AB45"/>
  <c r="M45"/>
  <c r="C45"/>
  <c r="AD44"/>
  <c r="AB44"/>
  <c r="M44"/>
  <c r="C44"/>
  <c r="AD43"/>
  <c r="AB43"/>
  <c r="M43"/>
  <c r="C43"/>
  <c r="AD42"/>
  <c r="AB42"/>
  <c r="M42"/>
  <c r="C42"/>
  <c r="AD41"/>
  <c r="AB41"/>
  <c r="M41"/>
  <c r="C41"/>
  <c r="AD40"/>
  <c r="AB40"/>
  <c r="M40"/>
  <c r="C40"/>
  <c r="AD39"/>
  <c r="AB39"/>
  <c r="M39"/>
  <c r="C39"/>
  <c r="AD38"/>
  <c r="AB38"/>
  <c r="M38"/>
  <c r="C38"/>
  <c r="AD37"/>
  <c r="AB37"/>
  <c r="M37"/>
  <c r="C37"/>
  <c r="AD36"/>
  <c r="AB36"/>
  <c r="M36"/>
  <c r="C36"/>
  <c r="AD35"/>
  <c r="AB35"/>
  <c r="M35"/>
  <c r="C35"/>
  <c r="AD34"/>
  <c r="AB34"/>
  <c r="M34"/>
  <c r="C34"/>
  <c r="AD33"/>
  <c r="AB33"/>
  <c r="M33"/>
  <c r="C33"/>
  <c r="AD32"/>
  <c r="AB32"/>
  <c r="M32"/>
  <c r="C32"/>
  <c r="AD31"/>
  <c r="AB31"/>
  <c r="M31"/>
  <c r="C31"/>
  <c r="AD30"/>
  <c r="AB30"/>
  <c r="M30"/>
  <c r="C30"/>
  <c r="AD29"/>
  <c r="AB29"/>
  <c r="M29"/>
  <c r="C29"/>
  <c r="AD28"/>
  <c r="AB28"/>
  <c r="M28"/>
  <c r="C28"/>
  <c r="AD27"/>
  <c r="AB27"/>
  <c r="M27"/>
  <c r="C27"/>
  <c r="AD26"/>
  <c r="AB26"/>
  <c r="M26"/>
  <c r="C26"/>
  <c r="AD25"/>
  <c r="AB25"/>
  <c r="M25"/>
  <c r="C25"/>
  <c r="AD24"/>
  <c r="AB24"/>
  <c r="T24"/>
  <c r="M24"/>
  <c r="C24"/>
  <c r="AD23"/>
  <c r="AB23"/>
  <c r="M23"/>
  <c r="C23"/>
  <c r="AD22"/>
  <c r="AB22"/>
  <c r="M22"/>
  <c r="C22"/>
  <c r="AD21"/>
  <c r="AB21"/>
  <c r="M21"/>
  <c r="C21"/>
  <c r="AD20"/>
  <c r="AB20"/>
  <c r="M20"/>
  <c r="C20"/>
  <c r="AD19"/>
  <c r="AB19"/>
  <c r="T19"/>
  <c r="M19"/>
  <c r="C19"/>
  <c r="AD18"/>
  <c r="AB18"/>
  <c r="M18"/>
  <c r="C18"/>
  <c r="AD17"/>
  <c r="AB17"/>
  <c r="M17"/>
  <c r="C17"/>
  <c r="AD16"/>
  <c r="AB16"/>
  <c r="M16"/>
  <c r="C16"/>
  <c r="AD15"/>
  <c r="AB15"/>
  <c r="M15"/>
  <c r="C15"/>
  <c r="AD14"/>
  <c r="AB14"/>
  <c r="M14"/>
  <c r="C14"/>
  <c r="AD13"/>
  <c r="AB13"/>
  <c r="M13"/>
  <c r="C13"/>
  <c r="AD12"/>
  <c r="AB12"/>
  <c r="M12"/>
  <c r="C12"/>
  <c r="AD11"/>
  <c r="AB11"/>
  <c r="M11"/>
  <c r="C11"/>
  <c r="AD10"/>
  <c r="AB10"/>
  <c r="M10"/>
  <c r="C10"/>
  <c r="AD9"/>
  <c r="AB9"/>
  <c r="M9"/>
  <c r="C9"/>
  <c r="AD8"/>
  <c r="AB8"/>
  <c r="M8"/>
  <c r="C8"/>
  <c r="AD7"/>
  <c r="AB7"/>
  <c r="M7"/>
  <c r="C7"/>
  <c r="AD6"/>
  <c r="AB6"/>
  <c r="M6"/>
  <c r="C6"/>
  <c r="AD5"/>
  <c r="AB5"/>
  <c r="M5"/>
  <c r="C5"/>
  <c r="K37" i="70" l="1"/>
  <c r="K43"/>
  <c r="K70"/>
  <c r="K73"/>
  <c r="K75"/>
  <c r="K53"/>
  <c r="J9"/>
  <c r="J10"/>
  <c r="J20"/>
  <c r="J13"/>
  <c r="J17"/>
  <c r="J18"/>
  <c r="J21"/>
  <c r="J22"/>
  <c r="J23"/>
  <c r="J24"/>
  <c r="J26"/>
  <c r="J28"/>
  <c r="J29"/>
  <c r="J30"/>
  <c r="J32"/>
  <c r="J15"/>
  <c r="J46"/>
  <c r="J50"/>
  <c r="J49"/>
  <c r="J56"/>
  <c r="J58"/>
  <c r="J57"/>
  <c r="J60"/>
  <c r="J62"/>
  <c r="J66"/>
  <c r="J67"/>
  <c r="J68"/>
  <c r="J53"/>
  <c r="J37"/>
  <c r="J43"/>
  <c r="J70"/>
  <c r="J73"/>
  <c r="J75"/>
  <c r="G9"/>
  <c r="H9"/>
  <c r="G10"/>
  <c r="H10"/>
  <c r="G20"/>
  <c r="H20"/>
  <c r="G13"/>
  <c r="H13"/>
  <c r="G17"/>
  <c r="H17"/>
  <c r="G18"/>
  <c r="H18"/>
  <c r="G21"/>
  <c r="H21"/>
  <c r="G22"/>
  <c r="H22"/>
  <c r="G23"/>
  <c r="H23"/>
  <c r="G24"/>
  <c r="H24"/>
  <c r="G26"/>
  <c r="H26"/>
  <c r="G28"/>
  <c r="H28"/>
  <c r="G29"/>
  <c r="H29"/>
  <c r="G30"/>
  <c r="H30"/>
  <c r="G32"/>
  <c r="H32"/>
  <c r="G15"/>
  <c r="H15"/>
  <c r="G46"/>
  <c r="H46"/>
  <c r="G50"/>
  <c r="H50"/>
  <c r="G49"/>
  <c r="H49"/>
  <c r="G56"/>
  <c r="H56"/>
  <c r="G58"/>
  <c r="H58"/>
  <c r="G57"/>
  <c r="H57"/>
  <c r="G60"/>
  <c r="H60"/>
  <c r="G62"/>
  <c r="H62"/>
  <c r="G66"/>
  <c r="H66"/>
  <c r="G67"/>
  <c r="H67"/>
  <c r="G68"/>
  <c r="H68"/>
  <c r="G53"/>
  <c r="H53"/>
  <c r="G37"/>
  <c r="H37"/>
  <c r="G43"/>
  <c r="H43"/>
  <c r="G70"/>
  <c r="H70"/>
  <c r="G73"/>
  <c r="H73"/>
  <c r="G75"/>
  <c r="H75"/>
  <c r="D9"/>
  <c r="E9"/>
  <c r="O9" s="1"/>
  <c r="F9"/>
  <c r="D10"/>
  <c r="E10"/>
  <c r="O10" s="1"/>
  <c r="F10"/>
  <c r="D20"/>
  <c r="E20"/>
  <c r="O20" s="1"/>
  <c r="D13"/>
  <c r="E13"/>
  <c r="O13" s="1"/>
  <c r="F13"/>
  <c r="D17"/>
  <c r="E17"/>
  <c r="O17" s="1"/>
  <c r="F17"/>
  <c r="D18"/>
  <c r="E18"/>
  <c r="O18" s="1"/>
  <c r="F18"/>
  <c r="D21"/>
  <c r="E21"/>
  <c r="O21" s="1"/>
  <c r="F21"/>
  <c r="D22"/>
  <c r="E22"/>
  <c r="O22" s="1"/>
  <c r="F22"/>
  <c r="D23"/>
  <c r="E23"/>
  <c r="O23" s="1"/>
  <c r="F23"/>
  <c r="D24"/>
  <c r="E24"/>
  <c r="O24" s="1"/>
  <c r="F24"/>
  <c r="D26"/>
  <c r="E26"/>
  <c r="O26" s="1"/>
  <c r="F26"/>
  <c r="D28"/>
  <c r="E28"/>
  <c r="O28" s="1"/>
  <c r="F28"/>
  <c r="D29"/>
  <c r="E29"/>
  <c r="O29" s="1"/>
  <c r="F29"/>
  <c r="D30"/>
  <c r="E30"/>
  <c r="O30" s="1"/>
  <c r="F30"/>
  <c r="D32"/>
  <c r="E32"/>
  <c r="O32" s="1"/>
  <c r="F32"/>
  <c r="D15"/>
  <c r="E15"/>
  <c r="O15" s="1"/>
  <c r="F15"/>
  <c r="D46"/>
  <c r="E46"/>
  <c r="O46" s="1"/>
  <c r="F46"/>
  <c r="D50"/>
  <c r="E50"/>
  <c r="O50" s="1"/>
  <c r="F50"/>
  <c r="D49"/>
  <c r="E49"/>
  <c r="O49" s="1"/>
  <c r="F49"/>
  <c r="D56"/>
  <c r="E56"/>
  <c r="O56" s="1"/>
  <c r="F56"/>
  <c r="D58"/>
  <c r="E58"/>
  <c r="O58" s="1"/>
  <c r="F58"/>
  <c r="D57"/>
  <c r="E57"/>
  <c r="O57" s="1"/>
  <c r="F57"/>
  <c r="D60"/>
  <c r="E60"/>
  <c r="O60" s="1"/>
  <c r="F60"/>
  <c r="D62"/>
  <c r="E62"/>
  <c r="O62" s="1"/>
  <c r="F62"/>
  <c r="D66"/>
  <c r="E66"/>
  <c r="O66" s="1"/>
  <c r="F66"/>
  <c r="D67"/>
  <c r="E67"/>
  <c r="O67" s="1"/>
  <c r="F67"/>
  <c r="D68"/>
  <c r="E68"/>
  <c r="O68" s="1"/>
  <c r="F68"/>
  <c r="D53"/>
  <c r="E53"/>
  <c r="O53" s="1"/>
  <c r="F53"/>
  <c r="D37"/>
  <c r="E37"/>
  <c r="O37" s="1"/>
  <c r="F37"/>
  <c r="D43"/>
  <c r="E43"/>
  <c r="O43" s="1"/>
  <c r="F43"/>
  <c r="D70"/>
  <c r="E70"/>
  <c r="O70" s="1"/>
  <c r="F70"/>
  <c r="D73"/>
  <c r="E73"/>
  <c r="O73" s="1"/>
  <c r="F73"/>
  <c r="D75"/>
  <c r="E75"/>
  <c r="O75" s="1"/>
  <c r="F75"/>
  <c r="C53"/>
  <c r="C37"/>
  <c r="C43"/>
  <c r="C70"/>
  <c r="C73"/>
  <c r="C75"/>
  <c r="C9"/>
  <c r="C10"/>
  <c r="C20"/>
  <c r="C13"/>
  <c r="C17"/>
  <c r="C18"/>
  <c r="C21"/>
  <c r="C22"/>
  <c r="C23"/>
  <c r="C24"/>
  <c r="C26"/>
  <c r="C28"/>
  <c r="C29"/>
  <c r="C30"/>
  <c r="C32"/>
  <c r="C15"/>
  <c r="C46"/>
  <c r="C50"/>
  <c r="C49"/>
  <c r="C56"/>
  <c r="C58"/>
  <c r="C57"/>
  <c r="C60"/>
  <c r="C62"/>
  <c r="C66"/>
  <c r="C67"/>
  <c r="C68"/>
  <c r="AS6" i="23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107"/>
  <c r="AS108"/>
  <c r="AS109"/>
  <c r="AS110"/>
  <c r="AS111"/>
  <c r="AS112"/>
  <c r="AS113"/>
  <c r="AS114"/>
  <c r="AS115"/>
  <c r="AS116"/>
  <c r="AS117"/>
  <c r="AS118"/>
  <c r="AS119"/>
  <c r="AS120"/>
  <c r="AS121"/>
  <c r="AS122"/>
  <c r="AS123"/>
  <c r="AS124"/>
  <c r="AS125"/>
  <c r="AS126"/>
  <c r="AS127"/>
  <c r="AS128"/>
  <c r="AS129"/>
  <c r="AS130"/>
  <c r="AS131"/>
  <c r="AS132"/>
  <c r="AS133"/>
  <c r="AS134"/>
  <c r="AS135"/>
  <c r="AS136"/>
  <c r="AS137"/>
  <c r="AS138"/>
  <c r="AS139"/>
  <c r="AS140"/>
  <c r="AS141"/>
  <c r="AS142"/>
  <c r="AS143"/>
  <c r="AS144"/>
  <c r="AS145"/>
  <c r="AS146"/>
  <c r="AS147"/>
  <c r="AS148"/>
  <c r="AS149"/>
  <c r="AS150"/>
  <c r="AS151"/>
  <c r="AS152"/>
  <c r="AS153"/>
  <c r="AS154"/>
  <c r="AS155"/>
  <c r="AS156"/>
  <c r="AS157"/>
  <c r="AS158"/>
  <c r="AS159"/>
  <c r="AS160"/>
  <c r="AS161"/>
  <c r="AS162"/>
  <c r="AS163"/>
  <c r="AS164"/>
  <c r="AS165"/>
  <c r="AS166"/>
  <c r="AS167"/>
  <c r="AS168"/>
  <c r="AS169"/>
  <c r="AS170"/>
  <c r="AS171"/>
  <c r="AS172"/>
  <c r="AS173"/>
  <c r="AS174"/>
  <c r="AS175"/>
  <c r="AS176"/>
  <c r="AS177"/>
  <c r="AS178"/>
  <c r="AS179"/>
  <c r="AS180"/>
  <c r="AS181"/>
  <c r="AS182"/>
  <c r="AS183"/>
  <c r="AS184"/>
  <c r="AS185"/>
  <c r="AS186"/>
  <c r="AS187"/>
  <c r="AS188"/>
  <c r="AS189"/>
  <c r="AS190"/>
  <c r="AS191"/>
  <c r="AS192"/>
  <c r="AS193"/>
  <c r="AS194"/>
  <c r="AS195"/>
  <c r="AS196"/>
  <c r="AS197"/>
  <c r="AS198"/>
  <c r="AS199"/>
  <c r="AS200"/>
  <c r="AS201"/>
  <c r="AS202"/>
  <c r="AS203"/>
  <c r="AS204"/>
  <c r="AS205"/>
  <c r="AS206"/>
  <c r="AS207"/>
  <c r="AS208"/>
  <c r="AS209"/>
  <c r="AS210"/>
  <c r="AS211"/>
  <c r="AS212"/>
  <c r="AS213"/>
  <c r="AS214"/>
  <c r="AS215"/>
  <c r="AS216"/>
  <c r="AS217"/>
  <c r="AS218"/>
  <c r="AS219"/>
  <c r="AS220"/>
  <c r="AS221"/>
  <c r="AS222"/>
  <c r="AS223"/>
  <c r="AS224"/>
  <c r="AS225"/>
  <c r="AS226"/>
  <c r="AS227"/>
  <c r="AS228"/>
  <c r="AS229"/>
  <c r="AS230"/>
  <c r="AS231"/>
  <c r="AS232"/>
  <c r="AS233"/>
  <c r="AS234"/>
  <c r="AS235"/>
  <c r="AS236"/>
  <c r="AS237"/>
  <c r="AS238"/>
  <c r="AS239"/>
  <c r="AS240"/>
  <c r="AS241"/>
  <c r="AS242"/>
  <c r="AS243"/>
  <c r="AS244"/>
  <c r="AS245"/>
  <c r="AS246"/>
  <c r="AS247"/>
  <c r="AS248"/>
  <c r="AS249"/>
  <c r="AS250"/>
  <c r="AS251"/>
  <c r="AS252"/>
  <c r="AS253"/>
  <c r="AS254"/>
  <c r="AS255"/>
  <c r="AS256"/>
  <c r="AS257"/>
  <c r="AS258"/>
  <c r="AS259"/>
  <c r="AS260"/>
  <c r="AS261"/>
  <c r="AS262"/>
  <c r="AS263"/>
  <c r="AS264"/>
  <c r="AS265"/>
  <c r="AS266"/>
  <c r="AS267"/>
  <c r="AS268"/>
  <c r="AS269"/>
  <c r="AS270"/>
  <c r="AS271"/>
  <c r="AS272"/>
  <c r="AS273"/>
  <c r="AS274"/>
  <c r="AS275"/>
  <c r="AS276"/>
  <c r="AS277"/>
  <c r="AS278"/>
  <c r="AS279"/>
  <c r="AS280"/>
  <c r="AS281"/>
  <c r="AS282"/>
  <c r="AS283"/>
  <c r="AS284"/>
  <c r="AS285"/>
  <c r="AS286"/>
  <c r="AS287"/>
  <c r="AS288"/>
  <c r="AS289"/>
  <c r="AS290"/>
  <c r="AS291"/>
  <c r="AS292"/>
  <c r="AS293"/>
  <c r="AS294"/>
  <c r="AS295"/>
  <c r="AS296"/>
  <c r="AS297"/>
  <c r="AS298"/>
  <c r="AS299"/>
  <c r="AS300"/>
  <c r="AS301"/>
  <c r="AS302"/>
  <c r="AS303"/>
  <c r="AS304"/>
  <c r="AS305"/>
  <c r="AS306"/>
  <c r="AS307"/>
  <c r="AS308"/>
  <c r="AS309"/>
  <c r="AS310"/>
  <c r="AS311"/>
  <c r="AS312"/>
  <c r="AS313"/>
  <c r="AS314"/>
  <c r="AS315"/>
  <c r="AS316"/>
  <c r="AS317"/>
  <c r="AS318"/>
  <c r="AS319"/>
  <c r="AS320"/>
  <c r="AS321"/>
  <c r="AS322"/>
  <c r="AS323"/>
  <c r="AS324"/>
  <c r="AS325"/>
  <c r="AS326"/>
  <c r="AS327"/>
  <c r="AS328"/>
  <c r="AS329"/>
  <c r="AS330"/>
  <c r="AS331"/>
  <c r="AS332"/>
  <c r="AS333"/>
  <c r="AS334"/>
  <c r="AS335"/>
  <c r="AS336"/>
  <c r="AS337"/>
  <c r="AS338"/>
  <c r="AS339"/>
  <c r="AS340"/>
  <c r="AS341"/>
  <c r="AS342"/>
  <c r="AS343"/>
  <c r="AS344"/>
  <c r="AS345"/>
  <c r="AS346"/>
  <c r="AS347"/>
  <c r="AS348"/>
  <c r="AS349"/>
  <c r="AS350"/>
  <c r="AS351"/>
  <c r="AS352"/>
  <c r="AS353"/>
  <c r="AS354"/>
  <c r="AS355"/>
  <c r="AS356"/>
  <c r="AS357"/>
  <c r="AS358"/>
  <c r="AS359"/>
  <c r="AS360"/>
  <c r="AS361"/>
  <c r="AS362"/>
  <c r="AS363"/>
  <c r="AS364"/>
  <c r="AS365"/>
  <c r="AS366"/>
  <c r="AS367"/>
  <c r="AS368"/>
  <c r="AS369"/>
  <c r="AS370"/>
  <c r="AS371"/>
  <c r="AS372"/>
  <c r="AS373"/>
  <c r="AS374"/>
  <c r="AS375"/>
  <c r="AS376"/>
  <c r="AS377"/>
  <c r="AS378"/>
  <c r="AS379"/>
  <c r="AS380"/>
  <c r="AS381"/>
  <c r="AS382"/>
  <c r="AS383"/>
  <c r="AS384"/>
  <c r="AS385"/>
  <c r="AS386"/>
  <c r="AS387"/>
  <c r="AS388"/>
  <c r="AS389"/>
  <c r="AS390"/>
  <c r="AS391"/>
  <c r="AS392"/>
  <c r="AS393"/>
  <c r="AS394"/>
  <c r="AS395"/>
  <c r="AS396"/>
  <c r="AS397"/>
  <c r="AS398"/>
  <c r="AS399"/>
  <c r="AS400"/>
  <c r="AS401"/>
  <c r="AS402"/>
  <c r="AS403"/>
  <c r="AS404"/>
  <c r="AS405"/>
  <c r="AS406"/>
  <c r="AS407"/>
  <c r="AS408"/>
  <c r="AS409"/>
  <c r="AS410"/>
  <c r="AS411"/>
  <c r="AS412"/>
  <c r="AS413"/>
  <c r="AS414"/>
  <c r="AS415"/>
  <c r="AS416"/>
  <c r="AS417"/>
  <c r="AS418"/>
  <c r="AS419"/>
  <c r="AS420"/>
  <c r="AS421"/>
  <c r="AS422"/>
  <c r="AS423"/>
  <c r="AS424"/>
  <c r="AS425"/>
  <c r="AS426"/>
  <c r="AS427"/>
  <c r="AS428"/>
  <c r="AS429"/>
  <c r="AS430"/>
  <c r="AS431"/>
  <c r="AS432"/>
  <c r="AS433"/>
  <c r="AS434"/>
  <c r="AS435"/>
  <c r="AS436"/>
  <c r="AS437"/>
  <c r="AS438"/>
  <c r="AS439"/>
  <c r="AS440"/>
  <c r="AS441"/>
  <c r="AS442"/>
  <c r="AS443"/>
  <c r="AS444"/>
  <c r="AS445"/>
  <c r="AS446"/>
  <c r="AS447"/>
  <c r="AS448"/>
  <c r="AS449"/>
  <c r="AS450"/>
  <c r="AS451"/>
  <c r="AS452"/>
  <c r="AS453"/>
  <c r="AS454"/>
  <c r="AS455"/>
  <c r="AS456"/>
  <c r="AS457"/>
  <c r="AS458"/>
  <c r="AS459"/>
  <c r="AS460"/>
  <c r="AS461"/>
  <c r="AS462"/>
  <c r="AS463"/>
  <c r="AS464"/>
  <c r="AS465"/>
  <c r="AS466"/>
  <c r="AS467"/>
  <c r="AS468"/>
  <c r="AS469"/>
  <c r="AS470"/>
  <c r="AS471"/>
  <c r="AS472"/>
  <c r="AS473"/>
  <c r="AS474"/>
  <c r="AS475"/>
  <c r="AS476"/>
  <c r="AS477"/>
  <c r="AS478"/>
  <c r="AS479"/>
  <c r="AS480"/>
  <c r="AS481"/>
  <c r="AS482"/>
  <c r="AS483"/>
  <c r="AS484"/>
  <c r="AS485"/>
  <c r="AS486"/>
  <c r="AS487"/>
  <c r="AS488"/>
  <c r="AS489"/>
  <c r="AS490"/>
  <c r="AS491"/>
  <c r="AS492"/>
  <c r="AS493"/>
  <c r="AS494"/>
  <c r="AS495"/>
  <c r="AS496"/>
  <c r="AS497"/>
  <c r="AS498"/>
  <c r="AS499"/>
  <c r="AS500"/>
  <c r="AS501"/>
  <c r="AS502"/>
  <c r="AS503"/>
  <c r="AS504"/>
  <c r="AS505"/>
  <c r="AS506"/>
  <c r="AS507"/>
  <c r="AS5"/>
  <c r="J138" i="25"/>
  <c r="J137"/>
  <c r="F136"/>
  <c r="F135"/>
  <c r="N75" i="70" l="1"/>
  <c r="N37"/>
  <c r="N66"/>
  <c r="N58"/>
  <c r="N46"/>
  <c r="N29"/>
  <c r="N23"/>
  <c r="N17"/>
  <c r="N10"/>
  <c r="N73"/>
  <c r="N53"/>
  <c r="N62"/>
  <c r="N56"/>
  <c r="N15"/>
  <c r="N28"/>
  <c r="N22"/>
  <c r="N13"/>
  <c r="N9"/>
  <c r="N70"/>
  <c r="N68"/>
  <c r="N60"/>
  <c r="N49"/>
  <c r="N32"/>
  <c r="N26"/>
  <c r="N21"/>
  <c r="N43"/>
  <c r="N67"/>
  <c r="N57"/>
  <c r="N50"/>
  <c r="N30"/>
  <c r="N24"/>
  <c r="N18"/>
  <c r="N20"/>
  <c r="J134" i="25"/>
  <c r="J133"/>
  <c r="F132"/>
  <c r="F131"/>
  <c r="J130" l="1"/>
  <c r="J129"/>
  <c r="F127"/>
  <c r="F128"/>
  <c r="J120" l="1"/>
  <c r="J119"/>
  <c r="J124"/>
  <c r="J123"/>
  <c r="F126"/>
  <c r="F125"/>
  <c r="F122"/>
  <c r="F121"/>
  <c r="J116" l="1"/>
  <c r="J112"/>
  <c r="F118"/>
  <c r="F114"/>
  <c r="F117"/>
  <c r="F115"/>
  <c r="F113"/>
  <c r="F111"/>
  <c r="F109"/>
  <c r="F110"/>
  <c r="AF1" i="23" l="1"/>
  <c r="F108" i="25" l="1"/>
  <c r="F107"/>
  <c r="J106"/>
  <c r="J105"/>
  <c r="J104" l="1"/>
  <c r="J103"/>
  <c r="F102" l="1"/>
  <c r="F101"/>
  <c r="J99"/>
  <c r="J100"/>
  <c r="J98"/>
  <c r="J97"/>
  <c r="F96"/>
  <c r="F95"/>
  <c r="J94"/>
  <c r="J93"/>
  <c r="F91"/>
  <c r="F92"/>
  <c r="J88"/>
  <c r="J87"/>
  <c r="F90"/>
  <c r="F89"/>
  <c r="F86"/>
  <c r="F85"/>
  <c r="J84" l="1"/>
  <c r="J83"/>
  <c r="F82" l="1"/>
  <c r="F81"/>
  <c r="F78"/>
  <c r="F77"/>
  <c r="J76" l="1"/>
  <c r="J75"/>
  <c r="F74"/>
  <c r="F73"/>
  <c r="F69" l="1"/>
  <c r="F70"/>
  <c r="J72"/>
  <c r="J71"/>
  <c r="F68" l="1"/>
  <c r="F67"/>
  <c r="J65"/>
  <c r="J66"/>
  <c r="J64" l="1"/>
  <c r="J63"/>
  <c r="F62"/>
  <c r="F61"/>
  <c r="J60" l="1"/>
  <c r="J53"/>
  <c r="J54"/>
  <c r="J55"/>
  <c r="F59"/>
  <c r="F58"/>
  <c r="F57"/>
  <c r="F56"/>
  <c r="J52" l="1"/>
  <c r="F51"/>
  <c r="F50"/>
  <c r="F48" l="1"/>
  <c r="F49"/>
  <c r="F47"/>
  <c r="F46"/>
  <c r="J44"/>
  <c r="J45"/>
  <c r="J43" l="1"/>
  <c r="J42"/>
  <c r="F41"/>
  <c r="F40"/>
  <c r="J39"/>
  <c r="J38"/>
  <c r="F37"/>
  <c r="F36"/>
  <c r="F35"/>
  <c r="F34"/>
  <c r="F33"/>
  <c r="J32"/>
  <c r="F32"/>
  <c r="J31"/>
  <c r="F31"/>
  <c r="F30"/>
  <c r="F29"/>
  <c r="F28"/>
  <c r="F27"/>
  <c r="F26"/>
  <c r="F25"/>
  <c r="F24"/>
  <c r="F23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<sst xmlns="http://schemas.openxmlformats.org/spreadsheetml/2006/main" count="13702" uniqueCount="3845">
  <si>
    <t>Husband/Guardian Name</t>
  </si>
  <si>
    <t>Address</t>
  </si>
  <si>
    <t>District</t>
  </si>
  <si>
    <t>Project</t>
  </si>
  <si>
    <t>Sector</t>
  </si>
  <si>
    <t>AWC Name</t>
  </si>
  <si>
    <t>Account No.</t>
  </si>
  <si>
    <t>Branch Name</t>
  </si>
  <si>
    <t>Branch Code</t>
  </si>
  <si>
    <t>Installment 1</t>
  </si>
  <si>
    <t>Installment 2</t>
  </si>
  <si>
    <t>RCH/ MCT no.</t>
  </si>
  <si>
    <t>IFSC code</t>
  </si>
  <si>
    <t>Reasons of exit</t>
  </si>
  <si>
    <t>Sl no.</t>
  </si>
  <si>
    <t>Date of pregnancy registraion at AWC</t>
  </si>
  <si>
    <t>LMP Date
(dd-mm-yyyy)</t>
  </si>
  <si>
    <t>Delivery Date
(dd-mm-yyyy)</t>
  </si>
  <si>
    <t>Outcome of delivery</t>
  </si>
  <si>
    <t>Age</t>
  </si>
  <si>
    <t>Whether she is PVTG?
(Yes/No)</t>
  </si>
  <si>
    <t>No. of live birth</t>
  </si>
  <si>
    <t>Name of the beneficiary</t>
  </si>
  <si>
    <t>Type of Bank
(SBI/ Non-SBI)</t>
  </si>
  <si>
    <t>Bank Name</t>
  </si>
  <si>
    <t>NUAPADA</t>
  </si>
  <si>
    <t>NO</t>
  </si>
  <si>
    <t>NSBI</t>
  </si>
  <si>
    <t>SBI</t>
  </si>
  <si>
    <t>STATE BANK OF INDIA</t>
  </si>
  <si>
    <t>ADDHAR NO</t>
  </si>
  <si>
    <t>SBIN0RRUKGB</t>
  </si>
  <si>
    <t>DROUPADI MAJHI</t>
  </si>
  <si>
    <t>PRAMILA MAJHI</t>
  </si>
  <si>
    <t>RUKMANI MAJHI</t>
  </si>
  <si>
    <t>HEMLAL MAJHI</t>
  </si>
  <si>
    <t>KETAKI MAJHI</t>
  </si>
  <si>
    <t>KHALNA</t>
  </si>
  <si>
    <t>DEBAKI MAJHI</t>
  </si>
  <si>
    <t>UMA MAJHI</t>
  </si>
  <si>
    <t>KANTI MAJHI</t>
  </si>
  <si>
    <t>JYOTI MAJHI</t>
  </si>
  <si>
    <t>INDUMATI RANA</t>
  </si>
  <si>
    <t>BHARATI ROUT</t>
  </si>
  <si>
    <t>SHANKAR MAJHI</t>
  </si>
  <si>
    <t>BHAGIRATHI MAJHI</t>
  </si>
  <si>
    <t>PURNIMA SAHU</t>
  </si>
  <si>
    <t>GUNAMATI MAJHI</t>
  </si>
  <si>
    <t>SAJA MAJHI</t>
  </si>
  <si>
    <t>ABHIRAM MAJHI</t>
  </si>
  <si>
    <t>LALITA MAJHI</t>
  </si>
  <si>
    <t>PUSTAM MAJHI</t>
  </si>
  <si>
    <t>MUKTA MAJHI</t>
  </si>
  <si>
    <t>JAYANTI DAS</t>
  </si>
  <si>
    <t>KUMARI MAJHI</t>
  </si>
  <si>
    <t>She or her husband is Govt. / psu emplyed</t>
  </si>
  <si>
    <t>GOBARDHAN RANA</t>
  </si>
  <si>
    <t>MAHENDRA MAJHI</t>
  </si>
  <si>
    <t>CHANDRA MAJHI</t>
  </si>
  <si>
    <t>GOMATI MAJHI</t>
  </si>
  <si>
    <t>AMAR SINGH MAJHI</t>
  </si>
  <si>
    <t>BASANT PATEL</t>
  </si>
  <si>
    <t>MAHENDRA RANA</t>
  </si>
  <si>
    <t>SURENDRA MAJHI</t>
  </si>
  <si>
    <t>CHANDRIKA MAJHI</t>
  </si>
  <si>
    <t>PADMINI MAJHI</t>
  </si>
  <si>
    <t>BHAGBAT MAJHI</t>
  </si>
  <si>
    <t>CHANCHALA MAJHI</t>
  </si>
  <si>
    <t>TIKELAL MAJHI</t>
  </si>
  <si>
    <t>BHANUMATI MAJHI</t>
  </si>
  <si>
    <t>BASANTI MAJHI</t>
  </si>
  <si>
    <t>KUNTI MAJHI</t>
  </si>
  <si>
    <t>ANITA MAJHI</t>
  </si>
  <si>
    <t>TRIBENI MAJHI</t>
  </si>
  <si>
    <t>SUMATI MAJHI</t>
  </si>
  <si>
    <t>REBATI MAJHI</t>
  </si>
  <si>
    <t>MADHURI BAG</t>
  </si>
  <si>
    <t>SUNITA PATEL</t>
  </si>
  <si>
    <t>PUSPA MAJHI</t>
  </si>
  <si>
    <t>BALARAM MAJHI</t>
  </si>
  <si>
    <t>MAMATA MAJHI</t>
  </si>
  <si>
    <t>BELMATI MAJHI</t>
  </si>
  <si>
    <t>MITHILA BAG</t>
  </si>
  <si>
    <t>HEMAKANTI MAJHI</t>
  </si>
  <si>
    <t>DHANMATI MAJHI</t>
  </si>
  <si>
    <t>BALIKA MAJHI</t>
  </si>
  <si>
    <t>CHANDRAMANI MAJHI</t>
  </si>
  <si>
    <t>JEMAMANI MAJHI</t>
  </si>
  <si>
    <t>MALATI MAJHI</t>
  </si>
  <si>
    <t>LAXMI MAJHI</t>
  </si>
  <si>
    <t>PUSPANJALI MAJHI</t>
  </si>
  <si>
    <t>PURNA MAJHI</t>
  </si>
  <si>
    <t>HEMANTA MAJHI</t>
  </si>
  <si>
    <t>PUNE MAJHI</t>
  </si>
  <si>
    <t>JAMUNA MAJHI</t>
  </si>
  <si>
    <t>PADMANI MAJHI</t>
  </si>
  <si>
    <t>KUNTALA MAJHI</t>
  </si>
  <si>
    <t>DHANAMATI MAJHI</t>
  </si>
  <si>
    <t>PARBATI PATEL</t>
  </si>
  <si>
    <t>PANA MAJHI</t>
  </si>
  <si>
    <t>BHARUAMUNDA</t>
  </si>
  <si>
    <t>HARABATI MAJHI</t>
  </si>
  <si>
    <t>MITHILA MAJHI</t>
  </si>
  <si>
    <t>SANTOSH TANDI</t>
  </si>
  <si>
    <t>BIRBAL MAJHI</t>
  </si>
  <si>
    <t>MAMATA NAIK</t>
  </si>
  <si>
    <t>PURNAMI MAJHI</t>
  </si>
  <si>
    <t>JEMANI MAJHI</t>
  </si>
  <si>
    <t>GHANSHYAM MAJHI</t>
  </si>
  <si>
    <t>SINAPALI</t>
  </si>
  <si>
    <t>CHATIAGUDA</t>
  </si>
  <si>
    <t>HATIBANDHA</t>
  </si>
  <si>
    <t>GANDABAHALI</t>
  </si>
  <si>
    <t>KENDUMUNDA</t>
  </si>
  <si>
    <t>SINGJHAR</t>
  </si>
  <si>
    <t>TIMANPUR</t>
  </si>
  <si>
    <t>NANGALBOD</t>
  </si>
  <si>
    <t>KARANBAHALI</t>
  </si>
  <si>
    <t>RANIDONGRI</t>
  </si>
  <si>
    <t>SCHOOLPADA</t>
  </si>
  <si>
    <t>HAT-COLONYPADA</t>
  </si>
  <si>
    <t>DHULUMUNDA</t>
  </si>
  <si>
    <t>HATIBANDHA-I</t>
  </si>
  <si>
    <t>BAIGAPADA</t>
  </si>
  <si>
    <t>JARELPADAR</t>
  </si>
  <si>
    <t>NUAPADA-I</t>
  </si>
  <si>
    <t>KOKPADAR</t>
  </si>
  <si>
    <t>BARPADAR</t>
  </si>
  <si>
    <t>SANBAGPADA</t>
  </si>
  <si>
    <t>ARSAPADA</t>
  </si>
  <si>
    <t>BHA-PALSAPADA</t>
  </si>
  <si>
    <t>TALPADAR</t>
  </si>
  <si>
    <t>KATAPADA</t>
  </si>
  <si>
    <t>CHACHARABHATA</t>
  </si>
  <si>
    <t>LIT-HARIJANPADA</t>
  </si>
  <si>
    <t>NUAPADA-II</t>
  </si>
  <si>
    <t>PITHAPADA</t>
  </si>
  <si>
    <t>BELPADA</t>
  </si>
  <si>
    <t>NIL-SAPADA</t>
  </si>
  <si>
    <t>NIL-BHOIPADA</t>
  </si>
  <si>
    <t>REBIDI</t>
  </si>
  <si>
    <t>SLK-NAIKPADA</t>
  </si>
  <si>
    <t>CHA-MAHULPADA</t>
  </si>
  <si>
    <t>BARGAON-III</t>
  </si>
  <si>
    <t>JAM-MANHIRAPADA</t>
  </si>
  <si>
    <t>KARLAKHAMAR</t>
  </si>
  <si>
    <t>CHATIAGUDA-I</t>
  </si>
  <si>
    <t>NILJEE-I</t>
  </si>
  <si>
    <t>NIL-DONGARIGUDA</t>
  </si>
  <si>
    <t>BARGAON-I</t>
  </si>
  <si>
    <t>CHATIAGUDA-II</t>
  </si>
  <si>
    <t>JAMGAON</t>
  </si>
  <si>
    <t>SLK-CHINDAPADA</t>
  </si>
  <si>
    <t>BARGAON-II</t>
  </si>
  <si>
    <t>BAR-HARIJANPADA</t>
  </si>
  <si>
    <t>KHARSEL</t>
  </si>
  <si>
    <t>GAMBHARIGUDA-II</t>
  </si>
  <si>
    <t>GAN-BAGPADA</t>
  </si>
  <si>
    <t>LIAD-I</t>
  </si>
  <si>
    <t>LIA-BHOIPADA</t>
  </si>
  <si>
    <t>LIAD-II</t>
  </si>
  <si>
    <t>SIT-COLONYPADA</t>
  </si>
  <si>
    <t>GAMBHARIGUDA-I</t>
  </si>
  <si>
    <t>KOPIA</t>
  </si>
  <si>
    <t>CHAURA</t>
  </si>
  <si>
    <t>HAT-MALIPADA</t>
  </si>
  <si>
    <t>BUSSTANDPADA</t>
  </si>
  <si>
    <t>GIDHMAL</t>
  </si>
  <si>
    <t>CHARPALI</t>
  </si>
  <si>
    <t>HAT-MAHULPADA</t>
  </si>
  <si>
    <t>HATIBANDHA-III</t>
  </si>
  <si>
    <t>HAT-DHINGIAMUNDA</t>
  </si>
  <si>
    <t>HAT-SARADHAPUR</t>
  </si>
  <si>
    <t>GHA-BAGPADA</t>
  </si>
  <si>
    <t>NADIGAON</t>
  </si>
  <si>
    <t>GHANTIGUDA</t>
  </si>
  <si>
    <t>GHA-NAGPADA</t>
  </si>
  <si>
    <t>KARLAPANI</t>
  </si>
  <si>
    <t>KENDUMUNDA-II</t>
  </si>
  <si>
    <t>KANDULKONA-I</t>
  </si>
  <si>
    <t>JAMPANI-I</t>
  </si>
  <si>
    <t>BADDARLIPADA-II</t>
  </si>
  <si>
    <t>SINAPALI-II</t>
  </si>
  <si>
    <t>MAHAGAON</t>
  </si>
  <si>
    <t>KOTAMAL</t>
  </si>
  <si>
    <t>BRAHMANPADA</t>
  </si>
  <si>
    <t>JUGENPADAR</t>
  </si>
  <si>
    <t>GODAL</t>
  </si>
  <si>
    <t>NAKACHOWK</t>
  </si>
  <si>
    <t>KAPSI-II</t>
  </si>
  <si>
    <t>SNP-MAJHIPADA</t>
  </si>
  <si>
    <t>KOTAMALBASTI</t>
  </si>
  <si>
    <t>GDL-PATELPADA</t>
  </si>
  <si>
    <t>SINGJHAR-I</t>
  </si>
  <si>
    <t>KULIARIBAHAL</t>
  </si>
  <si>
    <t>ANTIPADA</t>
  </si>
  <si>
    <t>PENDREN</t>
  </si>
  <si>
    <t>KOD-HARIJANPADA</t>
  </si>
  <si>
    <t>SINGJHAR-II</t>
  </si>
  <si>
    <t>SNJ-MAJHIPADA</t>
  </si>
  <si>
    <t>HIRAPUR</t>
  </si>
  <si>
    <t>KUSUMKHUNTA</t>
  </si>
  <si>
    <t>RANIMUNDA-I</t>
  </si>
  <si>
    <t>KHIPRIMAL</t>
  </si>
  <si>
    <t>PUNJIPADA</t>
  </si>
  <si>
    <t>MANDIARUCHA</t>
  </si>
  <si>
    <t>BHATIPADA</t>
  </si>
  <si>
    <t>TULSIPADA</t>
  </si>
  <si>
    <t>MAHESWAR</t>
  </si>
  <si>
    <t>GORLA-I</t>
  </si>
  <si>
    <t>HIR-BANDHPADA</t>
  </si>
  <si>
    <t>KENDUGUDA</t>
  </si>
  <si>
    <t>TALPADA</t>
  </si>
  <si>
    <t>MAKHAPADAR</t>
  </si>
  <si>
    <t>SALEPADA</t>
  </si>
  <si>
    <t>KOP-DARLIPADA</t>
  </si>
  <si>
    <t>KAINTPADAR-II</t>
  </si>
  <si>
    <t>KAINTPADAR-I</t>
  </si>
  <si>
    <t>SIALLATI</t>
  </si>
  <si>
    <t>KHAIRPADAR</t>
  </si>
  <si>
    <t>DONGARIKHOL</t>
  </si>
  <si>
    <t>JAMPANI-II</t>
  </si>
  <si>
    <t>CHHOTDARLIPADA</t>
  </si>
  <si>
    <t>KURLUBHATA</t>
  </si>
  <si>
    <t>KANDULKONA-II</t>
  </si>
  <si>
    <t>TALAKOT</t>
  </si>
  <si>
    <t>NUAMALPADA</t>
  </si>
  <si>
    <t>PHU-DANGARGAON</t>
  </si>
  <si>
    <t>PHULCHI</t>
  </si>
  <si>
    <t>DUMERBAHAL</t>
  </si>
  <si>
    <t>TANKAMAL</t>
  </si>
  <si>
    <t>BHULIABHATA</t>
  </si>
  <si>
    <t>PURUNBASA</t>
  </si>
  <si>
    <t>GANDABAHALI-I</t>
  </si>
  <si>
    <t>MUNDAPALA</t>
  </si>
  <si>
    <t>JOGIBAHAL</t>
  </si>
  <si>
    <t>GAN-COLONYPADA</t>
  </si>
  <si>
    <t>FUR-HARIJANPADA</t>
  </si>
  <si>
    <t>KULIADONGRI-I</t>
  </si>
  <si>
    <t>TILEIMAL</t>
  </si>
  <si>
    <t>FURSUND</t>
  </si>
  <si>
    <t>JHA-MALPADA-III</t>
  </si>
  <si>
    <t>KEN-SARADHAPUR</t>
  </si>
  <si>
    <t>HALDIMUNDA</t>
  </si>
  <si>
    <t>KULIAPATHAR</t>
  </si>
  <si>
    <t>PODHPADA</t>
  </si>
  <si>
    <t>KEN-BAGPADA</t>
  </si>
  <si>
    <t>KENDUMUNDA-I</t>
  </si>
  <si>
    <t>PORTIPADA</t>
  </si>
  <si>
    <t>BELPATI</t>
  </si>
  <si>
    <t>KHANDAPADA</t>
  </si>
  <si>
    <t>PANDRIPANI</t>
  </si>
  <si>
    <t>JOGBHATA</t>
  </si>
  <si>
    <t>BHANSIPADA</t>
  </si>
  <si>
    <t>PALSAMAL</t>
  </si>
  <si>
    <t>SINDURSIL</t>
  </si>
  <si>
    <t>CHITARAMA</t>
  </si>
  <si>
    <t>GHATMAL</t>
  </si>
  <si>
    <t>BHATAPANI</t>
  </si>
  <si>
    <t>PAL-HARIJANPADA</t>
  </si>
  <si>
    <t>PALASAPADA</t>
  </si>
  <si>
    <t>DANGARGAON</t>
  </si>
  <si>
    <t>JAGANNATHCHOWK</t>
  </si>
  <si>
    <t>GDL-MAJHIPADA</t>
  </si>
  <si>
    <t>MAH-MAJHIPADA</t>
  </si>
  <si>
    <t>SINAPALI-I</t>
  </si>
  <si>
    <t>KAPSI-III</t>
  </si>
  <si>
    <t>PADARBHATA</t>
  </si>
  <si>
    <t>MEHERPADA</t>
  </si>
  <si>
    <t>SINAPALI-III</t>
  </si>
  <si>
    <t>BAHALPADA</t>
  </si>
  <si>
    <t>BRH-NAIKPADA</t>
  </si>
  <si>
    <t>JHARBANDH-II</t>
  </si>
  <si>
    <t>JHA-MALPADA-I</t>
  </si>
  <si>
    <t>KANDAMUNDA-II</t>
  </si>
  <si>
    <t>DONGRIGUDA</t>
  </si>
  <si>
    <t>BADIBAHAL</t>
  </si>
  <si>
    <t>JHA-MALPADA-IV</t>
  </si>
  <si>
    <t>JHARBANDH-IV</t>
  </si>
  <si>
    <t>KUS-MAJHIPADA</t>
  </si>
  <si>
    <t>SONVARSA</t>
  </si>
  <si>
    <t>KASEIPANI</t>
  </si>
  <si>
    <t>SIKABAHAL</t>
  </si>
  <si>
    <t>HALDIKHOL</t>
  </si>
  <si>
    <t>CHINAGUNPADA</t>
  </si>
  <si>
    <t>KODOBEDA</t>
  </si>
  <si>
    <t>BRAHMANIGUDA</t>
  </si>
  <si>
    <t>BRH-HARIJANPADA</t>
  </si>
  <si>
    <t>BAD-HARIJANPADA</t>
  </si>
  <si>
    <t>JHA-MALPADA-II</t>
  </si>
  <si>
    <t>CHANDEL</t>
  </si>
  <si>
    <t>RENGTHAPADA</t>
  </si>
  <si>
    <t>NAG-HARIJANPADA</t>
  </si>
  <si>
    <t>JHARBANDH-I</t>
  </si>
  <si>
    <t>KULIADONGRI-II</t>
  </si>
  <si>
    <t>BADDARLIPADA-I</t>
  </si>
  <si>
    <t>DHANGRITAL</t>
  </si>
  <si>
    <t>HATIBANDHA-II</t>
  </si>
  <si>
    <t>GANDABAHALI-II</t>
  </si>
  <si>
    <t>SITILIKHALIA</t>
  </si>
  <si>
    <t>JHANKARGUDA</t>
  </si>
  <si>
    <t>SALEBIHIDI</t>
  </si>
  <si>
    <t>HERNAPADA</t>
  </si>
  <si>
    <t>GHUCHAGUDA-II</t>
  </si>
  <si>
    <t>NUAGUDA</t>
  </si>
  <si>
    <t>RAN-MAJHIPADA</t>
  </si>
  <si>
    <t>KAPSI-I</t>
  </si>
  <si>
    <t>HIGHSCHOOLPADA</t>
  </si>
  <si>
    <t>BAR-BHOIPADA</t>
  </si>
  <si>
    <t>GAD-COLONYPADA</t>
  </si>
  <si>
    <t>SAG-HANSPADA</t>
  </si>
  <si>
    <t>DON-COLONYPADA</t>
  </si>
  <si>
    <t>SALEKELA</t>
  </si>
  <si>
    <t>KAR-BANJARAPADA</t>
  </si>
  <si>
    <t>NILJEE-II</t>
  </si>
  <si>
    <t>JAMGAONBASTI</t>
  </si>
  <si>
    <t>BHOROPADA</t>
  </si>
  <si>
    <t>RANIMUNDA-II</t>
  </si>
  <si>
    <t>RAN-NAIKPADA</t>
  </si>
  <si>
    <t>KEN-DHINGIAMUNDA</t>
  </si>
  <si>
    <t>GHUCHAGUDA-I</t>
  </si>
  <si>
    <t>PATIALPADA</t>
  </si>
  <si>
    <t>JHARIAPADA</t>
  </si>
  <si>
    <t>THIPAKHOL</t>
  </si>
  <si>
    <t>KATHIBADI</t>
  </si>
  <si>
    <t>MAK-MALPADA</t>
  </si>
  <si>
    <t>SIALLATIPADA</t>
  </si>
  <si>
    <t>DABADA</t>
  </si>
  <si>
    <t>KARADANGARI</t>
  </si>
  <si>
    <t>DGR-MALIPADA</t>
  </si>
  <si>
    <t>NILJEE</t>
  </si>
  <si>
    <t>GOR-MALPADA-II</t>
  </si>
  <si>
    <t>RANIMUNDA</t>
  </si>
  <si>
    <t>JHARBANDH-III</t>
  </si>
  <si>
    <t>KOT-DONGARIPADA</t>
  </si>
  <si>
    <t>BHA-PATIALPADA</t>
  </si>
  <si>
    <t>LITIGUDA</t>
  </si>
  <si>
    <t>CHALNA-II</t>
  </si>
  <si>
    <t>MAKARDAMPADA</t>
  </si>
  <si>
    <t>JHARBANDH</t>
  </si>
  <si>
    <t>RANAPADA</t>
  </si>
  <si>
    <t>GOR-MALPADA-I</t>
  </si>
  <si>
    <t>KUSUMJORE</t>
  </si>
  <si>
    <t>JAMBAHALI</t>
  </si>
  <si>
    <t>AINLAPADA</t>
  </si>
  <si>
    <t>CHALNA-I</t>
  </si>
  <si>
    <t>BOTOPALI</t>
  </si>
  <si>
    <t>SAGUNBHADI</t>
  </si>
  <si>
    <t>NAGJHAR</t>
  </si>
  <si>
    <t>GORLA-II</t>
  </si>
  <si>
    <t>BARGAON</t>
  </si>
  <si>
    <t>KANDAMUNDA-I</t>
  </si>
  <si>
    <t>PADMA BAG</t>
  </si>
  <si>
    <t>JAIMATI SA</t>
  </si>
  <si>
    <t>JHARANA PANDA</t>
  </si>
  <si>
    <t>ADITYA PANDA</t>
  </si>
  <si>
    <t>DROUPADI NIAL</t>
  </si>
  <si>
    <t>BYOMAKESH NIAL</t>
  </si>
  <si>
    <t>TAPASWINI MEHER</t>
  </si>
  <si>
    <t>JITENDRA MEHER</t>
  </si>
  <si>
    <t>LATA BHOI</t>
  </si>
  <si>
    <t>KHUDANJALI MAHANANDA</t>
  </si>
  <si>
    <t>GOPABALI BISHI</t>
  </si>
  <si>
    <t>KUNTI BAG</t>
  </si>
  <si>
    <t>DALIMBA HERNA</t>
  </si>
  <si>
    <t>MADHABI JAL</t>
  </si>
  <si>
    <t>FULMATI MAJHI</t>
  </si>
  <si>
    <t>ESWAR NAYAK</t>
  </si>
  <si>
    <t>JOSODA BISHI</t>
  </si>
  <si>
    <t>SARITA POD</t>
  </si>
  <si>
    <t>KUMA POD</t>
  </si>
  <si>
    <t>BASANTI CHHATRIA</t>
  </si>
  <si>
    <t>URBASHI MAJHI</t>
  </si>
  <si>
    <t>CHANDRAKANTI HERNA</t>
  </si>
  <si>
    <t>DEBAKI BAGARTI</t>
  </si>
  <si>
    <t>SUNITA JAL</t>
  </si>
  <si>
    <t>ANJALI GHIVELA</t>
  </si>
  <si>
    <t>URMILA HARPAL</t>
  </si>
  <si>
    <t>SUMITRA NAG</t>
  </si>
  <si>
    <t>JANAKI KATA</t>
  </si>
  <si>
    <t>LALITA NAG</t>
  </si>
  <si>
    <t>KUSUMANJALI HARIJAN</t>
  </si>
  <si>
    <t>SRIMATI MAJHI</t>
  </si>
  <si>
    <t>MANGALI MAJHI</t>
  </si>
  <si>
    <t>NILENDRI BAG</t>
  </si>
  <si>
    <t>TIKNU BAG</t>
  </si>
  <si>
    <t>SANJUKATA GHIVELA</t>
  </si>
  <si>
    <t>JHIMI BISHI</t>
  </si>
  <si>
    <t>LOCHANI NAIK</t>
  </si>
  <si>
    <t>PREMA NAIK</t>
  </si>
  <si>
    <t>MANJULA HARPAL</t>
  </si>
  <si>
    <t>KUNTII MAJHI</t>
  </si>
  <si>
    <t>KUNTI BODKIA</t>
  </si>
  <si>
    <t>SEPHULA BAG</t>
  </si>
  <si>
    <t>ANADI BAG</t>
  </si>
  <si>
    <t>PINKI BAG</t>
  </si>
  <si>
    <t>JAYANTI PATEL</t>
  </si>
  <si>
    <t>BANITA MAJHI</t>
  </si>
  <si>
    <t>NIRE BHOI</t>
  </si>
  <si>
    <t>LABANYABATI BANDICHOR</t>
  </si>
  <si>
    <t>BASANT NAIK</t>
  </si>
  <si>
    <t>JAGYASENI KATA</t>
  </si>
  <si>
    <t>HINGULA SA</t>
  </si>
  <si>
    <t>SAKUNTALA BANDICHHOR</t>
  </si>
  <si>
    <t>NARESH BANDICHOR</t>
  </si>
  <si>
    <t>MILIKI KATA</t>
  </si>
  <si>
    <t>LALITA SA</t>
  </si>
  <si>
    <t>TRIPURA MAJHI</t>
  </si>
  <si>
    <t>TIRANSING MAJHI</t>
  </si>
  <si>
    <t>JAMUNA BANJARA</t>
  </si>
  <si>
    <t>UMAKANTI MAHANAND</t>
  </si>
  <si>
    <t>BISNUPRIYA SA</t>
  </si>
  <si>
    <t>SANGITA SA</t>
  </si>
  <si>
    <t>JEMAMANI SA</t>
  </si>
  <si>
    <t>GAYATRI SA</t>
  </si>
  <si>
    <t>KHIRODINI SA</t>
  </si>
  <si>
    <t>SARITA SA</t>
  </si>
  <si>
    <t>NABINA HANS</t>
  </si>
  <si>
    <t>HARABATI SA</t>
  </si>
  <si>
    <t>CHUDAMANI SA</t>
  </si>
  <si>
    <t>TAPASWINI BHOI</t>
  </si>
  <si>
    <t>SUMITRA BHOI</t>
  </si>
  <si>
    <t>PUSPANJALISUNANI</t>
  </si>
  <si>
    <t>BHAWANI PARABHOI</t>
  </si>
  <si>
    <t>CHANDIKA KATA</t>
  </si>
  <si>
    <t>KAUSHALYA BAG</t>
  </si>
  <si>
    <t>OSHA GHIVELA</t>
  </si>
  <si>
    <t>JAYANTI SA</t>
  </si>
  <si>
    <t>LOKESWAR SA</t>
  </si>
  <si>
    <t>PRAGNYA KATA</t>
  </si>
  <si>
    <t>JAMBUBATI SA</t>
  </si>
  <si>
    <t>BANTI SA</t>
  </si>
  <si>
    <t>CHITRASEN SA</t>
  </si>
  <si>
    <t>BHARATI NAIK</t>
  </si>
  <si>
    <t>SANJUKTA MAJHI</t>
  </si>
  <si>
    <t>NABINA MEHER</t>
  </si>
  <si>
    <t>SABITA SA</t>
  </si>
  <si>
    <t>RUKMANI CHINDA</t>
  </si>
  <si>
    <t>DULAMANI NIAL</t>
  </si>
  <si>
    <t>BHARAT NIAL</t>
  </si>
  <si>
    <t>SANGITA BAG</t>
  </si>
  <si>
    <t>JEMANI KATA</t>
  </si>
  <si>
    <t>HEMAKANTI BAG</t>
  </si>
  <si>
    <t>CHANCHALA TANDI</t>
  </si>
  <si>
    <t>PREMASILA MAJHI</t>
  </si>
  <si>
    <t>SUSHIL MAJHI</t>
  </si>
  <si>
    <t>SOROJINI SAHU</t>
  </si>
  <si>
    <t>BHUMITA NAG</t>
  </si>
  <si>
    <t>UPENDRA NAG</t>
  </si>
  <si>
    <t>KUMUDINI BHOI</t>
  </si>
  <si>
    <t>KHIRA SA</t>
  </si>
  <si>
    <t>JAMUNA SUNARI</t>
  </si>
  <si>
    <t>KUNJA SUNARI</t>
  </si>
  <si>
    <t>SABITA MEHER</t>
  </si>
  <si>
    <t>TRINATH MEHER</t>
  </si>
  <si>
    <t>tulse juad</t>
  </si>
  <si>
    <t>BHAKTA CHARAN JUAD</t>
  </si>
  <si>
    <t>SABITA RANA</t>
  </si>
  <si>
    <t>LINGARAJ RANA</t>
  </si>
  <si>
    <t>TARANGINI MEHER</t>
  </si>
  <si>
    <t>RAJIBA MEHER</t>
  </si>
  <si>
    <t>SUMITA PANDA</t>
  </si>
  <si>
    <t>CHANDRAGUPTA PANDA</t>
  </si>
  <si>
    <t>JEERABATI MEHER</t>
  </si>
  <si>
    <t>BUDHARAJ MEHER</t>
  </si>
  <si>
    <t>BHUMISUTA BHOI</t>
  </si>
  <si>
    <t>PUNYA BHOI</t>
  </si>
  <si>
    <t xml:space="preserve">PANKAJINI BHIO </t>
  </si>
  <si>
    <t>PADMAN BHOI</t>
  </si>
  <si>
    <t>DHANMATI NIAL</t>
  </si>
  <si>
    <t>MOHAN NIAL</t>
  </si>
  <si>
    <t>PINKI HANS</t>
  </si>
  <si>
    <t>KUNJABIHARI HANS</t>
  </si>
  <si>
    <t>SUREKHA KAND</t>
  </si>
  <si>
    <t>TANKA KAND</t>
  </si>
  <si>
    <t>JHAJANE PUNJI</t>
  </si>
  <si>
    <t>BHAGBAT PUNJI</t>
  </si>
  <si>
    <t>DUMERI ROUT</t>
  </si>
  <si>
    <t>CHUDAMANI ROUT</t>
  </si>
  <si>
    <t>MAMATA MEHER</t>
  </si>
  <si>
    <t>UDHABA MEHER</t>
  </si>
  <si>
    <t>PRALATA TOLTIA</t>
  </si>
  <si>
    <t>MAKARADHAJA TOLTIA</t>
  </si>
  <si>
    <t>NEPURA MEHER</t>
  </si>
  <si>
    <t>SASMITA THAKUR</t>
  </si>
  <si>
    <t>RITA PATRA</t>
  </si>
  <si>
    <t>PINKI BARIK</t>
  </si>
  <si>
    <t>PREMASILA RANA</t>
  </si>
  <si>
    <t>SANJU KATA</t>
  </si>
  <si>
    <t>TARUNI NAG</t>
  </si>
  <si>
    <t>GEETANJALI MEHER</t>
  </si>
  <si>
    <t>BRUNDA MAJHI</t>
  </si>
  <si>
    <t>DAMBARUDHAR MAJHI</t>
  </si>
  <si>
    <t>UANSI MAJHI</t>
  </si>
  <si>
    <t>NIRUPAMA PATEL</t>
  </si>
  <si>
    <t>NILENDRI NAG</t>
  </si>
  <si>
    <t>TIKEMANI MAJHI</t>
  </si>
  <si>
    <t>NARAYAN MAJHI</t>
  </si>
  <si>
    <t>JASOBANTI RANA</t>
  </si>
  <si>
    <t>GAHATIABUDHA RANA</t>
  </si>
  <si>
    <t>MANORANJAN MEHER</t>
  </si>
  <si>
    <t>RUKMANI KATA</t>
  </si>
  <si>
    <t>SERSO KATA</t>
  </si>
  <si>
    <t>GIRIJA MEHER</t>
  </si>
  <si>
    <t>DHANMATI HARIJAN</t>
  </si>
  <si>
    <t>LALITA KANDA</t>
  </si>
  <si>
    <t>SOBANI BAG</t>
  </si>
  <si>
    <t>MALATI DANDASENA</t>
  </si>
  <si>
    <t>LILIPRIYA NAG</t>
  </si>
  <si>
    <t>LALITA SUNANI</t>
  </si>
  <si>
    <t>KAMALINI BAG</t>
  </si>
  <si>
    <t>CHANCHALA TEJI</t>
  </si>
  <si>
    <t>KUMUDA TEJI</t>
  </si>
  <si>
    <t>SANTOSINI BAG</t>
  </si>
  <si>
    <t>DEBAKI NAG</t>
  </si>
  <si>
    <t>BALNATI MALI</t>
  </si>
  <si>
    <t>SARALA BAGARTI</t>
  </si>
  <si>
    <t>LALITA CHHATRIA</t>
  </si>
  <si>
    <t>SATYABATI BAG</t>
  </si>
  <si>
    <t>BALLHABI PRADHANI</t>
  </si>
  <si>
    <t>KAMALE MASHRA</t>
  </si>
  <si>
    <t>PINKI GAHIR</t>
  </si>
  <si>
    <t>RITA GOUD</t>
  </si>
  <si>
    <t>JAYANTI PRADHANI</t>
  </si>
  <si>
    <t>GAYATRI MEHER</t>
  </si>
  <si>
    <t>JEMADEI BISHI</t>
  </si>
  <si>
    <t>KUMUDINI MEHER</t>
  </si>
  <si>
    <t>SANDHYARANI MEHER</t>
  </si>
  <si>
    <t>KISHOR CHANDRA MEHER</t>
  </si>
  <si>
    <t>PANA DEEP</t>
  </si>
  <si>
    <t>UPENDRA BAG</t>
  </si>
  <si>
    <t>JASOBANTI SING</t>
  </si>
  <si>
    <t>HRUDANAND SING</t>
  </si>
  <si>
    <t>PADMINI BAG</t>
  </si>
  <si>
    <t>MANOJ BAG</t>
  </si>
  <si>
    <t>KHIRMANI HANS</t>
  </si>
  <si>
    <t xml:space="preserve">SUBASING HANS </t>
  </si>
  <si>
    <t>SANTI NAIK</t>
  </si>
  <si>
    <t>RUPENDRA NAIK</t>
  </si>
  <si>
    <t>TAMANI CHNDA</t>
  </si>
  <si>
    <t>BASUDEB CHINDA</t>
  </si>
  <si>
    <t>PADMABATI MAJHI</t>
  </si>
  <si>
    <t>KULENDRA MAJHI</t>
  </si>
  <si>
    <t>JASODA GHIBHELA</t>
  </si>
  <si>
    <t>MOTILAL HATI</t>
  </si>
  <si>
    <t>BHAWANI MAJHI</t>
  </si>
  <si>
    <t>UGRESAN MAJHI</t>
  </si>
  <si>
    <t>PUSPANJALI MEHER</t>
  </si>
  <si>
    <t>NURA HARIJAN</t>
  </si>
  <si>
    <t>BIMLA DHAKAD</t>
  </si>
  <si>
    <t>SAILINDRI MAJHI</t>
  </si>
  <si>
    <t>NAMITA NAIK</t>
  </si>
  <si>
    <t>OSHA MAJHI</t>
  </si>
  <si>
    <t>RITA MEHER</t>
  </si>
  <si>
    <t>SAPUR MAJHI</t>
  </si>
  <si>
    <t>GOURI MEHER</t>
  </si>
  <si>
    <t>KHAMESWARI RANA</t>
  </si>
  <si>
    <t>SATYARAMA TANDI</t>
  </si>
  <si>
    <t>SABITA MAJHI</t>
  </si>
  <si>
    <t>JAYANTI MALI</t>
  </si>
  <si>
    <t>SUSHILA KASYAP</t>
  </si>
  <si>
    <t>TULSE MAJHI</t>
  </si>
  <si>
    <t>NALINI MEHER</t>
  </si>
  <si>
    <t>ANJALI AGRAWAL</t>
  </si>
  <si>
    <t>MITHILA CHINDA</t>
  </si>
  <si>
    <t>DINGAR CHINDA</t>
  </si>
  <si>
    <t>MANDARA MAJHI</t>
  </si>
  <si>
    <t>LAXMAN MAJHI</t>
  </si>
  <si>
    <t>BABI PATEL</t>
  </si>
  <si>
    <t>SUJIT KUMAR PATEL</t>
  </si>
  <si>
    <t>SUBASINI MAJHI</t>
  </si>
  <si>
    <t>BANMALI MAJHI</t>
  </si>
  <si>
    <t>JAYANTI ROUT</t>
  </si>
  <si>
    <t>BHANUMATI BHOI</t>
  </si>
  <si>
    <t>BHUMILATA MAJHI</t>
  </si>
  <si>
    <t>PINKI NAYAK</t>
  </si>
  <si>
    <t>REENA ROUT</t>
  </si>
  <si>
    <t>JANAKI DASH</t>
  </si>
  <si>
    <t>HRUDASINI MAJHI</t>
  </si>
  <si>
    <t>DEBRAJ MAJHI</t>
  </si>
  <si>
    <t>SUNITA SA</t>
  </si>
  <si>
    <t>OMPRAKASH SA</t>
  </si>
  <si>
    <t>SANJU RANA</t>
  </si>
  <si>
    <t>TEBHARAM RANA</t>
  </si>
  <si>
    <t>MADHURAM RANA</t>
  </si>
  <si>
    <t>RUKMANI NAG</t>
  </si>
  <si>
    <t>SANJUKTA BAG</t>
  </si>
  <si>
    <t>DEMANI CHINDA</t>
  </si>
  <si>
    <t>TIKMANI HANSA</t>
  </si>
  <si>
    <t>DULAMANI PUNJI</t>
  </si>
  <si>
    <t>PREMALATA HANSA</t>
  </si>
  <si>
    <t>SUMATI KHARSEL</t>
  </si>
  <si>
    <t>SUMITRA MALI</t>
  </si>
  <si>
    <t>SITARAM MALI</t>
  </si>
  <si>
    <t>PRAMILA DANDSENA</t>
  </si>
  <si>
    <t>ANJANA BANABASI</t>
  </si>
  <si>
    <t>JAMBUBATI SUNANEE</t>
  </si>
  <si>
    <t>NILENDRI MAJHI</t>
  </si>
  <si>
    <t>GUPTANJALI SUNANI</t>
  </si>
  <si>
    <t>BISAMBAR SUNANI</t>
  </si>
  <si>
    <t>DARAJI NAG</t>
  </si>
  <si>
    <t>SANTI GAHIR</t>
  </si>
  <si>
    <t>HERAM GAHIR</t>
  </si>
  <si>
    <t>DOLESWARI MAJHI</t>
  </si>
  <si>
    <t>MATI MAJHI</t>
  </si>
  <si>
    <t>SANTULA MAJHI</t>
  </si>
  <si>
    <t>FULA CHINDA</t>
  </si>
  <si>
    <t>BHAJYABATI BAG</t>
  </si>
  <si>
    <t>BUNDI NAG</t>
  </si>
  <si>
    <t>LAKSHMI MAJHI</t>
  </si>
  <si>
    <t>PADMINI DEEP</t>
  </si>
  <si>
    <t>GITANJALI CHHATRIA</t>
  </si>
  <si>
    <t>SAJA SUNANI</t>
  </si>
  <si>
    <t>MANJULA NAG</t>
  </si>
  <si>
    <t>FAKIRA NAG</t>
  </si>
  <si>
    <t>BANITA THELA</t>
  </si>
  <si>
    <t>BALMAT THELA</t>
  </si>
  <si>
    <t>JAMUNA BAG</t>
  </si>
  <si>
    <t>KANTA BAG</t>
  </si>
  <si>
    <t>MAKARAN MAJHI</t>
  </si>
  <si>
    <t>SURENDRI MAJHI</t>
  </si>
  <si>
    <t>BALABHADRA MAJHI</t>
  </si>
  <si>
    <t>NIRA NAG</t>
  </si>
  <si>
    <t>GAMBHIR BNAG</t>
  </si>
  <si>
    <t>SABITRI KATA</t>
  </si>
  <si>
    <t>KISHOR KATA</t>
  </si>
  <si>
    <t>URMILA CHATRIA</t>
  </si>
  <si>
    <t>KESHAB CHATRIA</t>
  </si>
  <si>
    <t xml:space="preserve">SUSHAMA JAGAT </t>
  </si>
  <si>
    <t>DHANURJAYA JAGAT</t>
  </si>
  <si>
    <t>DEBSING MAJHI</t>
  </si>
  <si>
    <t>BANITA TANDI</t>
  </si>
  <si>
    <t>ALISA TANDI</t>
  </si>
  <si>
    <t>MINATI CHATRIA</t>
  </si>
  <si>
    <t>CHHABI CHATRIA</t>
  </si>
  <si>
    <t>PRESILA PODH</t>
  </si>
  <si>
    <t>SELAGU PODH</t>
  </si>
  <si>
    <t>CHOUBSANI BAG</t>
  </si>
  <si>
    <t>CHAKRADHAR BAG</t>
  </si>
  <si>
    <t>PADMABATI CHATRIA</t>
  </si>
  <si>
    <t>BAIKUNTHA CHATRIA</t>
  </si>
  <si>
    <t>MANITA BAG</t>
  </si>
  <si>
    <t>JADU BAG</t>
  </si>
  <si>
    <t>HEMAKANTI KHARSEL</t>
  </si>
  <si>
    <t>KHAGESWAR KHARSEL</t>
  </si>
  <si>
    <t>MALI BHOI</t>
  </si>
  <si>
    <t>BHUJAMATI BHOI</t>
  </si>
  <si>
    <t>RUDRA BHOI</t>
  </si>
  <si>
    <t>NANDITA BHIO</t>
  </si>
  <si>
    <t>KSHYANIDHI BHOI</t>
  </si>
  <si>
    <t>SANTOSINI CHINAGUN</t>
  </si>
  <si>
    <t>KAMAL CHINAGUN</t>
  </si>
  <si>
    <t xml:space="preserve">PURNIMA SUNANI </t>
  </si>
  <si>
    <t>MANU SUNANI</t>
  </si>
  <si>
    <t>MALATI BHOI</t>
  </si>
  <si>
    <t>TARONSING BHOI</t>
  </si>
  <si>
    <t>SURYAKANTI PATEL</t>
  </si>
  <si>
    <t>LAKHIDHAR PATEL</t>
  </si>
  <si>
    <t>SHANTISILA KAND</t>
  </si>
  <si>
    <t>GOBINDA KAND</t>
  </si>
  <si>
    <t>JASODA JAL</t>
  </si>
  <si>
    <t>JASODA HANS</t>
  </si>
  <si>
    <t>MOHAN HANS</t>
  </si>
  <si>
    <t>BAIDA MAJHI</t>
  </si>
  <si>
    <t>PRIYA HERNA</t>
  </si>
  <si>
    <t>JAYDHAR HERNA</t>
  </si>
  <si>
    <t>HIRAMANI HERNA</t>
  </si>
  <si>
    <t>DASHARATH HERNA</t>
  </si>
  <si>
    <t>BHUBANESWAR NAIK</t>
  </si>
  <si>
    <t>GOLAPI RANA</t>
  </si>
  <si>
    <t xml:space="preserve">PARAMESWAR RANA </t>
  </si>
  <si>
    <t>RAMBAI NAIK</t>
  </si>
  <si>
    <t>TARUN NAIK</t>
  </si>
  <si>
    <t>SUSHILA BIN BARGIA</t>
  </si>
  <si>
    <t>BHAJAN BIN BARGIA</t>
  </si>
  <si>
    <t>DINAMANI HERNA</t>
  </si>
  <si>
    <t>KESHBA HERNA</t>
  </si>
  <si>
    <t>MUKTA HANS</t>
  </si>
  <si>
    <t>TANKADHAR HANS</t>
  </si>
  <si>
    <t>JAIMANI KOLTHIA</t>
  </si>
  <si>
    <t>BHUJABAK KOLTHIA</t>
  </si>
  <si>
    <t>KHAME MAJHI</t>
  </si>
  <si>
    <t>BIGHNARAJ MAJHI</t>
  </si>
  <si>
    <t>TULASA MAJHI</t>
  </si>
  <si>
    <t>PADMABATI BAG</t>
  </si>
  <si>
    <t>KUMARMANI BAG</t>
  </si>
  <si>
    <t>JULI HARNA</t>
  </si>
  <si>
    <t>JAIKISHAN HERNA</t>
  </si>
  <si>
    <t>ROHINI CHATRIA</t>
  </si>
  <si>
    <t>TANA CHATRIA</t>
  </si>
  <si>
    <t>JASODA HERNA</t>
  </si>
  <si>
    <t>BIPIN HERNA</t>
  </si>
  <si>
    <t>DEBAKI CHINDA</t>
  </si>
  <si>
    <t>PURUN CHINDA</t>
  </si>
  <si>
    <t>DUMERI GHIBHELA</t>
  </si>
  <si>
    <t>KULENDRA GHIBHELA</t>
  </si>
  <si>
    <t xml:space="preserve">PRAMODINI GHIBHELA </t>
  </si>
  <si>
    <t>PADMALOCHAN GHIBHELA</t>
  </si>
  <si>
    <t>KOUSHALYA GHIBHELA</t>
  </si>
  <si>
    <t>DIGAMBAR GHIBHELA</t>
  </si>
  <si>
    <t>SUNITI BAG</t>
  </si>
  <si>
    <t>NIRAKAR BAG</t>
  </si>
  <si>
    <t>KOUSHALYA HANS</t>
  </si>
  <si>
    <t>ROHAN HANS</t>
  </si>
  <si>
    <t>NIRASA SUNANI</t>
  </si>
  <si>
    <t>BHAJAN SUNANI</t>
  </si>
  <si>
    <t>RAJENDRA MAJHI</t>
  </si>
  <si>
    <t>DALITA BAG</t>
  </si>
  <si>
    <t>PREMANAND BAG</t>
  </si>
  <si>
    <t>MANGALE MAJHI</t>
  </si>
  <si>
    <t>PANDU MAJHI</t>
  </si>
  <si>
    <t>PURNAMI PUNJI</t>
  </si>
  <si>
    <t>KURTIBASH PUNJI</t>
  </si>
  <si>
    <t>BALMATI MAJHI</t>
  </si>
  <si>
    <t>KAMALSING MAJHI</t>
  </si>
  <si>
    <t xml:space="preserve">SUKANTI CHINDA </t>
  </si>
  <si>
    <t>TIKCHAN CHINDA</t>
  </si>
  <si>
    <t xml:space="preserve">SATYABATI RANA </t>
  </si>
  <si>
    <t xml:space="preserve">SIBA RANA </t>
  </si>
  <si>
    <t>BHISMARAJ MAJHI</t>
  </si>
  <si>
    <t>CHHAMANI MAJHI</t>
  </si>
  <si>
    <t>KAHAL MAJHI</t>
  </si>
  <si>
    <t>BASANTI  CHINDA</t>
  </si>
  <si>
    <t>TEKRAM CHINDA</t>
  </si>
  <si>
    <t>SABITA CHINDA</t>
  </si>
  <si>
    <t>LINGRAJ CHINDA</t>
  </si>
  <si>
    <t>TIKESUNDAR MAJHI</t>
  </si>
  <si>
    <t>KUNTALA KATA</t>
  </si>
  <si>
    <t>NARAYAN KATA</t>
  </si>
  <si>
    <t>KAMBU PATEL</t>
  </si>
  <si>
    <t>BHANGITA KATA</t>
  </si>
  <si>
    <t>SUSANT KATA</t>
  </si>
  <si>
    <t>MAMATA KATA</t>
  </si>
  <si>
    <t>BHAKTA KATA</t>
  </si>
  <si>
    <t>PADMABATI GHIBHELA</t>
  </si>
  <si>
    <t>ARUNDHAR GHIBHELA</t>
  </si>
  <si>
    <t xml:space="preserve">HEMAKANTI HERNA </t>
  </si>
  <si>
    <t>LABA HERNA</t>
  </si>
  <si>
    <t>JAYANTI BACHHA</t>
  </si>
  <si>
    <t>MOTA NIAL</t>
  </si>
  <si>
    <t>URBASI NAG</t>
  </si>
  <si>
    <t>DURJEDHAN NAG</t>
  </si>
  <si>
    <t>JIRE BISHI</t>
  </si>
  <si>
    <t>NARSHING BISHI</t>
  </si>
  <si>
    <t>NIRUPAMA MEHER</t>
  </si>
  <si>
    <t>LAXMAN MEHER</t>
  </si>
  <si>
    <t>REENA HARIJAN</t>
  </si>
  <si>
    <t xml:space="preserve">ANTARAN HARIJAN </t>
  </si>
  <si>
    <t>SHIBANI RANA</t>
  </si>
  <si>
    <t>SANTOSI MEHER</t>
  </si>
  <si>
    <t>PITABASH MEHER</t>
  </si>
  <si>
    <t>JAYANTI NAG</t>
  </si>
  <si>
    <t>PABIR NAG</t>
  </si>
  <si>
    <t>ARCHITA NAG</t>
  </si>
  <si>
    <t>AJIT NAG</t>
  </si>
  <si>
    <t>PREMSILA BHOI</t>
  </si>
  <si>
    <t>CHANDRADHAJA BHOI</t>
  </si>
  <si>
    <t>DROPADI MAJHI</t>
  </si>
  <si>
    <t>HIMANCHALA MAJHI</t>
  </si>
  <si>
    <t>PADMARAJ MAJHI</t>
  </si>
  <si>
    <t>BALIKA BHOI</t>
  </si>
  <si>
    <t>SUBHARAM BHOI</t>
  </si>
  <si>
    <t>KIAPHULA KATA</t>
  </si>
  <si>
    <t>KABIRAJ KATA</t>
  </si>
  <si>
    <t>CHAMPAK BHOI</t>
  </si>
  <si>
    <t>BASANTA BHOI</t>
  </si>
  <si>
    <t>KHIRAMATI BHOI</t>
  </si>
  <si>
    <t>KHAGESWAR BHOI</t>
  </si>
  <si>
    <t xml:space="preserve">SANJUKTA BHOI </t>
  </si>
  <si>
    <t>CHITTARANJAN BHOI</t>
  </si>
  <si>
    <t>LAYA BHOI</t>
  </si>
  <si>
    <t>PARAMANDA BHOI</t>
  </si>
  <si>
    <t>PABITRA JAGAT</t>
  </si>
  <si>
    <t>RENUKA SUNANI</t>
  </si>
  <si>
    <t>PADMAPATI TEJI</t>
  </si>
  <si>
    <t>SANTOSH TEJI</t>
  </si>
  <si>
    <t>PUSHNA GAHIR</t>
  </si>
  <si>
    <t>PUNIT GAHIR</t>
  </si>
  <si>
    <t>MANDAKINI SA</t>
  </si>
  <si>
    <t>RAJESWAR SA</t>
  </si>
  <si>
    <t>KAIKEYEE SA</t>
  </si>
  <si>
    <t>PABITRA SA</t>
  </si>
  <si>
    <t>BASUDEV MAJHI</t>
  </si>
  <si>
    <t>DALPATI MAJHI</t>
  </si>
  <si>
    <t>KHIRMATI BAG</t>
  </si>
  <si>
    <t>PADU BAG</t>
  </si>
  <si>
    <t>KOUSHALYA BAGHEL</t>
  </si>
  <si>
    <t>JUGESWAR BAGHEL</t>
  </si>
  <si>
    <t>JAGARNNATH KATA</t>
  </si>
  <si>
    <t>GHARUNI DAS</t>
  </si>
  <si>
    <t>TUNESH DAS</t>
  </si>
  <si>
    <t>AHALYA PODH</t>
  </si>
  <si>
    <t>DASARATH PODH</t>
  </si>
  <si>
    <t>KAMLE MAJHI</t>
  </si>
  <si>
    <t>AMARSING MJHI</t>
  </si>
  <si>
    <t>SUKANTI SA</t>
  </si>
  <si>
    <t>MANSING SA</t>
  </si>
  <si>
    <t>SUKANTI POD</t>
  </si>
  <si>
    <t>TULARAM POD</t>
  </si>
  <si>
    <t>DEBAKI BAG</t>
  </si>
  <si>
    <t>JALANDHAR BAG</t>
  </si>
  <si>
    <t>TULMATI RANA</t>
  </si>
  <si>
    <t>RAJANI HANS</t>
  </si>
  <si>
    <t>NITYANAND HANS</t>
  </si>
  <si>
    <t>BIBHISAN MAJHI</t>
  </si>
  <si>
    <t>JARASAND BAG</t>
  </si>
  <si>
    <t>TILATAMA HERNA</t>
  </si>
  <si>
    <t>SASHIBHUSAN HERNA</t>
  </si>
  <si>
    <t>SABITA NAIK</t>
  </si>
  <si>
    <t>JAGESWAR NAIK</t>
  </si>
  <si>
    <t>LOCHNI MAJHI</t>
  </si>
  <si>
    <t>PRASANTA MAJHI</t>
  </si>
  <si>
    <t>TINGAR MAJHI</t>
  </si>
  <si>
    <t>BHAJNI TANDI</t>
  </si>
  <si>
    <t>JUJESTI BAG</t>
  </si>
  <si>
    <t>DHANIRAM MAJHI</t>
  </si>
  <si>
    <t>MADHURI MAJHI</t>
  </si>
  <si>
    <t>NABIN MAJHI</t>
  </si>
  <si>
    <t>RATAN MAJHI</t>
  </si>
  <si>
    <t>KOUSHLYA BAG</t>
  </si>
  <si>
    <t>RAMESH BAG</t>
  </si>
  <si>
    <t>MANJULA MAJHI</t>
  </si>
  <si>
    <t>HARI MAJHI</t>
  </si>
  <si>
    <t>JAINTI MAJHI</t>
  </si>
  <si>
    <t>URBASI CHINDA</t>
  </si>
  <si>
    <t>PRASANA CHINDA</t>
  </si>
  <si>
    <t>GANESH SA</t>
  </si>
  <si>
    <t>PUSPA LUHAR</t>
  </si>
  <si>
    <t>PRAKASH LUHAR</t>
  </si>
  <si>
    <t>LAKSHMI BAG</t>
  </si>
  <si>
    <t>RAJESH BAG</t>
  </si>
  <si>
    <t>PIPLE GAHIR</t>
  </si>
  <si>
    <t>BIJAYA GAHIR</t>
  </si>
  <si>
    <t>SULAYA MAJHI</t>
  </si>
  <si>
    <t>LAKHIDHAR MAJHI</t>
  </si>
  <si>
    <t>GANGABAI MAJHI</t>
  </si>
  <si>
    <t>KHIRCHAN MAJHI</t>
  </si>
  <si>
    <t>BHAMRADEI MAJHI</t>
  </si>
  <si>
    <t>ONKAR MAJHI</t>
  </si>
  <si>
    <t>BASDMATI MAJHI</t>
  </si>
  <si>
    <t>SALAN MAJHI</t>
  </si>
  <si>
    <t>HEMANJALI MAJHI</t>
  </si>
  <si>
    <t>CHAKRADHAR MAJHI</t>
  </si>
  <si>
    <t>ISWARI CHINDA</t>
  </si>
  <si>
    <t>SATYA CHINDA</t>
  </si>
  <si>
    <t>BUNDA MAJHI</t>
  </si>
  <si>
    <t>TRINATH MAJHI</t>
  </si>
  <si>
    <t>GOMATI POG</t>
  </si>
  <si>
    <t>PANDU POD</t>
  </si>
  <si>
    <t>SUBITRA MAJHI</t>
  </si>
  <si>
    <t>BALESWAR CHINDA</t>
  </si>
  <si>
    <t>CHAMANI RAUT</t>
  </si>
  <si>
    <t>MURALI RAUT</t>
  </si>
  <si>
    <t>DROPADI PARABHOI</t>
  </si>
  <si>
    <t>JAGDISH PARABHOI</t>
  </si>
  <si>
    <t>PIPLE MAJHI</t>
  </si>
  <si>
    <t>SUKAN MAJHGI</t>
  </si>
  <si>
    <t>HINGULA MAJHI</t>
  </si>
  <si>
    <t>JUGMANI MAJHI</t>
  </si>
  <si>
    <t>KESHABA MAJHI</t>
  </si>
  <si>
    <t>HRUDANAND HANS</t>
  </si>
  <si>
    <t>DUSHILA BEMAL</t>
  </si>
  <si>
    <t>KHIRASINDHU BEMAL</t>
  </si>
  <si>
    <t>KAMLE CHINDA</t>
  </si>
  <si>
    <t>PURNA CHINDA</t>
  </si>
  <si>
    <t>NILABATI MAJHI</t>
  </si>
  <si>
    <t>MANTU MAJHI</t>
  </si>
  <si>
    <t>DEMATI HANS</t>
  </si>
  <si>
    <t>JUJESTI HANS</t>
  </si>
  <si>
    <t>KHIRMANI MAJHI</t>
  </si>
  <si>
    <t>JUGMAN MAJHI</t>
  </si>
  <si>
    <t>PREMSILA MAJHI</t>
  </si>
  <si>
    <t>RAJKUMAR MAJHI</t>
  </si>
  <si>
    <t>LAMBODAR MAJHI</t>
  </si>
  <si>
    <t>SUMBHI MEHER</t>
  </si>
  <si>
    <t>HRUDANAND MEHER</t>
  </si>
  <si>
    <t>GIRIJA DHAKAD</t>
  </si>
  <si>
    <t>JAYAKISHAN DHAKAD</t>
  </si>
  <si>
    <t>KUNTALA SA</t>
  </si>
  <si>
    <t>LOKNATH SA</t>
  </si>
  <si>
    <t>MANJULATA MAJHI</t>
  </si>
  <si>
    <t>NIRANJAN MAJHI</t>
  </si>
  <si>
    <t>LALITA PATRA</t>
  </si>
  <si>
    <t>ARJUN PATRA</t>
  </si>
  <si>
    <t>RINA MEHER</t>
  </si>
  <si>
    <t>HRUSHIKESH MEHER</t>
  </si>
  <si>
    <t>PARSURAM MAJHI</t>
  </si>
  <si>
    <t>SANJUKTA MEHER</t>
  </si>
  <si>
    <t>NAUSH MEHER</t>
  </si>
  <si>
    <t>SUBHADRA MAJHI</t>
  </si>
  <si>
    <t>SANKAR MAJHI</t>
  </si>
  <si>
    <t>HIMANSU MEHER</t>
  </si>
  <si>
    <t>SARBESWAR MAJHI</t>
  </si>
  <si>
    <t>RACHANA NAIK</t>
  </si>
  <si>
    <t>JISHU NAIK</t>
  </si>
  <si>
    <t>BHUMISUTA DHAKAD</t>
  </si>
  <si>
    <t>ASWINI DHAKAD</t>
  </si>
  <si>
    <t>DEBENDRI PATRA</t>
  </si>
  <si>
    <t>PREMLAL PATRA</t>
  </si>
  <si>
    <t>KANAKA MAJHI</t>
  </si>
  <si>
    <t>ROHIT KUMAR MAJHI</t>
  </si>
  <si>
    <t>SILENDRI MAJHI</t>
  </si>
  <si>
    <t>NILAMBAR MAJHI</t>
  </si>
  <si>
    <t>NILABATI BAG</t>
  </si>
  <si>
    <t>HIMANSU BAG</t>
  </si>
  <si>
    <t>UDHAV MAJHI</t>
  </si>
  <si>
    <t>SARASWATI NAIK</t>
  </si>
  <si>
    <t>DHARAM NAIK</t>
  </si>
  <si>
    <t>SUMITA KASHYAP</t>
  </si>
  <si>
    <t>BIBEKANAND KASHYAP</t>
  </si>
  <si>
    <t>SANTOSHI MEHER</t>
  </si>
  <si>
    <t>SIBAPRASAD MEHER</t>
  </si>
  <si>
    <t>DALIMBA MEHER</t>
  </si>
  <si>
    <t>SANJU MEHER</t>
  </si>
  <si>
    <t>JASODA BAITHARU</t>
  </si>
  <si>
    <t>CHARAN BAITHARU</t>
  </si>
  <si>
    <t>HEMANGINI DALPATI</t>
  </si>
  <si>
    <t>DINGAR DALPATI</t>
  </si>
  <si>
    <t>SANJUKTA DHAKAD</t>
  </si>
  <si>
    <t>BIRENDRA DHAKAD</t>
  </si>
  <si>
    <t>NILABATI RANA</t>
  </si>
  <si>
    <t>DHANANJAYA RANA</t>
  </si>
  <si>
    <t>SUMITA MAJHI</t>
  </si>
  <si>
    <t>SUMANTA MAJHI</t>
  </si>
  <si>
    <t>SANTOSINI JAGAT</t>
  </si>
  <si>
    <t>DHANESWAR JAGAT</t>
  </si>
  <si>
    <t>PUSPANJALI SUNANI</t>
  </si>
  <si>
    <t>MAHADEV SUNANI</t>
  </si>
  <si>
    <t>JAYANTI MAJHI</t>
  </si>
  <si>
    <t>KISHOR MAJHI</t>
  </si>
  <si>
    <t>MAMATA BAITHARU</t>
  </si>
  <si>
    <t>KIRAN BAITHARU</t>
  </si>
  <si>
    <t>HEMALATA MAJHI</t>
  </si>
  <si>
    <t>PARKHIT MAJHI</t>
  </si>
  <si>
    <t>SUKESI GAHIR</t>
  </si>
  <si>
    <t>BHUPENDRA GAHIR</t>
  </si>
  <si>
    <t>DHANMATI HANS</t>
  </si>
  <si>
    <t>BADAN HANS</t>
  </si>
  <si>
    <t>PRASANTA KUMAR SAHU</t>
  </si>
  <si>
    <t>MANIKA NAIK</t>
  </si>
  <si>
    <t>TIKESWAR NAIK</t>
  </si>
  <si>
    <t>JAMBUBATI KASHYAP</t>
  </si>
  <si>
    <t>SUBARI KASHYAP</t>
  </si>
  <si>
    <t>BINADINI SAHU</t>
  </si>
  <si>
    <t>RABINDRA SAHU</t>
  </si>
  <si>
    <t>JAGYASINI MAJHI</t>
  </si>
  <si>
    <t>MADAN MAJHI</t>
  </si>
  <si>
    <t>SUMANTA DAS</t>
  </si>
  <si>
    <t>KHIRMANI BACHHA</t>
  </si>
  <si>
    <t>KHIRSINDHU BACHHA</t>
  </si>
  <si>
    <t>MANJULA MEHER</t>
  </si>
  <si>
    <t>GANESH MEHER</t>
  </si>
  <si>
    <t>MADHUSMITA NAIK</t>
  </si>
  <si>
    <t>SUBHENDU NAIK</t>
  </si>
  <si>
    <t>LALITA ROUT</t>
  </si>
  <si>
    <t>RAMESWAR ROUT</t>
  </si>
  <si>
    <t>AMBIKA MEHER</t>
  </si>
  <si>
    <t>NARENDRA MEHER</t>
  </si>
  <si>
    <t>CHAHA MAJHI</t>
  </si>
  <si>
    <t>JANAKA MAJHI</t>
  </si>
  <si>
    <t>JANAKI MAJHI</t>
  </si>
  <si>
    <t>NILADHARA MAJHI</t>
  </si>
  <si>
    <t>KIYARI BANDICHOR</t>
  </si>
  <si>
    <t>PURAN BANDICHOR</t>
  </si>
  <si>
    <t>HRUDANANDA MAJHI</t>
  </si>
  <si>
    <t>LOCHANI MAJHI</t>
  </si>
  <si>
    <t>JAGADISH MAJHI</t>
  </si>
  <si>
    <t>NIRAS DIRIA</t>
  </si>
  <si>
    <t>SATYABAN DURIA</t>
  </si>
  <si>
    <t>RASHMITA MAJHI</t>
  </si>
  <si>
    <t>DEMANTA MAJHI</t>
  </si>
  <si>
    <t>KARUNA SA</t>
  </si>
  <si>
    <t>KHAGESWAR SA</t>
  </si>
  <si>
    <t>MATIMALA MAJHI</t>
  </si>
  <si>
    <t>SAROJANI PATEL</t>
  </si>
  <si>
    <t>TAPAN KUMAR PATEL</t>
  </si>
  <si>
    <t>PATNI LOHAR</t>
  </si>
  <si>
    <t>BHOLA LOHAR</t>
  </si>
  <si>
    <t>RINU RANA</t>
  </si>
  <si>
    <t>KAMAL LOCHAN RANA</t>
  </si>
  <si>
    <t>ANJALI BAG</t>
  </si>
  <si>
    <t>NEPAL BAG</t>
  </si>
  <si>
    <t>JYOTIRMAYEE NAG</t>
  </si>
  <si>
    <t>TAPAN KUMAR NAG</t>
  </si>
  <si>
    <t>NALINIPRABHA KASHYAP</t>
  </si>
  <si>
    <t>PRIYABANTA KASHYAP</t>
  </si>
  <si>
    <t>LILABATI ROUT</t>
  </si>
  <si>
    <t>BASANT ROUT</t>
  </si>
  <si>
    <t>TULSE ROUT</t>
  </si>
  <si>
    <t>LAXMAN ROUT</t>
  </si>
  <si>
    <t>GULABSA BANO</t>
  </si>
  <si>
    <t>SAMSER MOHAMMAD</t>
  </si>
  <si>
    <t>MATHURA PRADHAN</t>
  </si>
  <si>
    <t>GOBARDHAN PRADHAN</t>
  </si>
  <si>
    <t>GANESH BAG</t>
  </si>
  <si>
    <t>KUMUDINI SUNARI</t>
  </si>
  <si>
    <t>PARSURAM BAITHARU</t>
  </si>
  <si>
    <t>NILENDRI ROUT</t>
  </si>
  <si>
    <t>BHUBESWAR ROUT</t>
  </si>
  <si>
    <t>BHOJNI MAJHI</t>
  </si>
  <si>
    <t>MOTILAL MAJHI</t>
  </si>
  <si>
    <t>AMBIKA MAJHI</t>
  </si>
  <si>
    <t>SUSHANT MAJHI</t>
  </si>
  <si>
    <t>CHAMPAKLATA NAG</t>
  </si>
  <si>
    <t>PRASANTA NAG</t>
  </si>
  <si>
    <t>KUNTALA RANA</t>
  </si>
  <si>
    <t>MANSAI RANA</t>
  </si>
  <si>
    <t>SANGITA NAIK</t>
  </si>
  <si>
    <t>DAGRESWAR NAIK</t>
  </si>
  <si>
    <t>SASHIDEI MAJHI</t>
  </si>
  <si>
    <t>SUBHADRA NAIK</t>
  </si>
  <si>
    <t>KHARANSU NAIK</t>
  </si>
  <si>
    <t>DRUPATI RANA</t>
  </si>
  <si>
    <t>LAKHIDHAR RANA</t>
  </si>
  <si>
    <t>DOLLY MAJHI</t>
  </si>
  <si>
    <t>UPENDRA MAJHI</t>
  </si>
  <si>
    <t>NILADRI MAJHI</t>
  </si>
  <si>
    <t>PREMALATA JAGAT</t>
  </si>
  <si>
    <t>DILIP KUMAR JAGAT</t>
  </si>
  <si>
    <t>BANCHE HANS</t>
  </si>
  <si>
    <t>JUGRA HANS</t>
  </si>
  <si>
    <t>DEBARCHAN MAJHI</t>
  </si>
  <si>
    <t>LOMATI MAJHI</t>
  </si>
  <si>
    <t>SANMATI ROUT</t>
  </si>
  <si>
    <t>KHAGASING ROUT</t>
  </si>
  <si>
    <t>GOURI NIAL</t>
  </si>
  <si>
    <t>KHETRI NIAL</t>
  </si>
  <si>
    <t>MINIKETAN MAJHI</t>
  </si>
  <si>
    <t>JAYASING MAJHI</t>
  </si>
  <si>
    <t>BINDIA NAI</t>
  </si>
  <si>
    <t>KHIRU NAIK</t>
  </si>
  <si>
    <t>SEBATI NAGESH</t>
  </si>
  <si>
    <t>LOKESWAR MAJHI</t>
  </si>
  <si>
    <t>SANTARA MAJHI</t>
  </si>
  <si>
    <t>SAHADEB BAG</t>
  </si>
  <si>
    <t>KUNTALA NAG</t>
  </si>
  <si>
    <t>CHHALU NAG</t>
  </si>
  <si>
    <t>TRIKANTI MAJHI</t>
  </si>
  <si>
    <t>BUDHA MAJHI</t>
  </si>
  <si>
    <t>JYOSHNA NAIK</t>
  </si>
  <si>
    <t>BIRANCHI NAIK</t>
  </si>
  <si>
    <t>RUKMANI NAIK</t>
  </si>
  <si>
    <t>MAHENDRA NAIK</t>
  </si>
  <si>
    <t>JAIMANI MAJHI</t>
  </si>
  <si>
    <t>MEGHANAD MAJHI</t>
  </si>
  <si>
    <t>SURATI MAJHI</t>
  </si>
  <si>
    <t>KHIRSINDHU MAJHI</t>
  </si>
  <si>
    <t>GUNESWARI DAS</t>
  </si>
  <si>
    <t>BHUBANESWAR DAS</t>
  </si>
  <si>
    <t>MAMITA CHIRAGUN</t>
  </si>
  <si>
    <t>TRILOCHAN CHIRAGUN</t>
  </si>
  <si>
    <t>GHAR MANI MAJHI</t>
  </si>
  <si>
    <t>HEMAKANTI KATA</t>
  </si>
  <si>
    <t>DEBENDRA KATA</t>
  </si>
  <si>
    <t>HARILAL MAJHI</t>
  </si>
  <si>
    <t>DHANMATI BAG</t>
  </si>
  <si>
    <t>NARSING BAG</t>
  </si>
  <si>
    <t>GAJINDRA BAG</t>
  </si>
  <si>
    <t>DALESWAR MAJHI</t>
  </si>
  <si>
    <t>GOURANGA MAJHI</t>
  </si>
  <si>
    <t>MATI NAG</t>
  </si>
  <si>
    <t>TUNA NAG</t>
  </si>
  <si>
    <t>JILE DURIA</t>
  </si>
  <si>
    <t>SURENDRA DURIA</t>
  </si>
  <si>
    <t>TIKELEL MAJHI</t>
  </si>
  <si>
    <t>DOSANTI MAJHI</t>
  </si>
  <si>
    <t>ANTARAM MAJHI</t>
  </si>
  <si>
    <t>BHAGIRATHI HANS</t>
  </si>
  <si>
    <t>KAMALE KATA</t>
  </si>
  <si>
    <t>MEGHANADA KATA</t>
  </si>
  <si>
    <t>KAIKEYA SA</t>
  </si>
  <si>
    <t>RUTESWAR MAJHI</t>
  </si>
  <si>
    <t>DEBANDI MAJHI</t>
  </si>
  <si>
    <t>BASANT KUMAR MAJHI</t>
  </si>
  <si>
    <t>BHUMIKA ROUT</t>
  </si>
  <si>
    <t>PABAN ROUT</t>
  </si>
  <si>
    <t>HIORANDRI BAG</t>
  </si>
  <si>
    <t>PHALINDRA BAG</t>
  </si>
  <si>
    <t>DIKALI MAJHI</t>
  </si>
  <si>
    <t>JAYAPAL MAJHI</t>
  </si>
  <si>
    <t>JHARANA TANDI</t>
  </si>
  <si>
    <t>BISHIKESHAN TANDI</t>
  </si>
  <si>
    <t>BILASA NAG</t>
  </si>
  <si>
    <t>DIGAMBAR NAG</t>
  </si>
  <si>
    <t>DUMABAI MALI</t>
  </si>
  <si>
    <t>RAMESH MALI</t>
  </si>
  <si>
    <t>TIKEMANI BAG</t>
  </si>
  <si>
    <t>DUSMANTA BAG</t>
  </si>
  <si>
    <t>KUNTIKA YADAV</t>
  </si>
  <si>
    <t>NILASWAR JAGAT</t>
  </si>
  <si>
    <t>GANESH GHEEBHELA</t>
  </si>
  <si>
    <t>KASTURI GUAL</t>
  </si>
  <si>
    <t>PRAMOD KUMAR GUAL</t>
  </si>
  <si>
    <t>KABITA GUAL</t>
  </si>
  <si>
    <t>REMATI MAJHI</t>
  </si>
  <si>
    <t>KUMUDINI GHIBHELA</t>
  </si>
  <si>
    <t>ANATRAM GHIBHELA</t>
  </si>
  <si>
    <t>BHUMISUTA MEHER</t>
  </si>
  <si>
    <t>AKHILA NAG</t>
  </si>
  <si>
    <t>NEPURA MAJHI</t>
  </si>
  <si>
    <t>BHIBI MAJHI</t>
  </si>
  <si>
    <t>DEBAKI THELA</t>
  </si>
  <si>
    <t>SABITRI MEHER</t>
  </si>
  <si>
    <t>SEBATI KHARSEL</t>
  </si>
  <si>
    <t>KOUSALYA MEHER</t>
  </si>
  <si>
    <t>SUKANTI NIAL</t>
  </si>
  <si>
    <t>RAMANI MAJHI</t>
  </si>
  <si>
    <t>PURNAMI CHINDA</t>
  </si>
  <si>
    <t>ASARAM SA</t>
  </si>
  <si>
    <t>JANHABI MEHER</t>
  </si>
  <si>
    <t>RAJANI MAJHI</t>
  </si>
  <si>
    <t>DALIMBA MAJHI</t>
  </si>
  <si>
    <t>PRAMILA JAGAT</t>
  </si>
  <si>
    <t>MANDARA NAG</t>
  </si>
  <si>
    <t>SUMITRA NAIK</t>
  </si>
  <si>
    <t>AKHAYA MAJHI</t>
  </si>
  <si>
    <t>BAIKUNTHA MEHER</t>
  </si>
  <si>
    <t>JAYAMANI MAJHI</t>
  </si>
  <si>
    <t>PADMA NAIK</t>
  </si>
  <si>
    <t>SUMITRA BAG</t>
  </si>
  <si>
    <t>JAGYASINI MEHER</t>
  </si>
  <si>
    <t>DHANMATI KATA</t>
  </si>
  <si>
    <t>NIRAMATI MAJHI</t>
  </si>
  <si>
    <t>PREMA MAJHI</t>
  </si>
  <si>
    <t>BANITA HANS</t>
  </si>
  <si>
    <t>BHOLA MAJHI</t>
  </si>
  <si>
    <t>BHUBANESWAR MEHER</t>
  </si>
  <si>
    <t>JEMANI CHINDA</t>
  </si>
  <si>
    <t>BAIBASUTA NAIK</t>
  </si>
  <si>
    <t>BHALANATH MEHER</t>
  </si>
  <si>
    <t>KUNI MAJHI</t>
  </si>
  <si>
    <t>DHANE MAJHI</t>
  </si>
  <si>
    <t>GUNAMANI MAJHI</t>
  </si>
  <si>
    <t>ANADI MAJHI</t>
  </si>
  <si>
    <t>MANJULA KATA</t>
  </si>
  <si>
    <t>BHUBANE MAJHI</t>
  </si>
  <si>
    <t>BELAMATI NAG</t>
  </si>
  <si>
    <t>NAMITA MEHER</t>
  </si>
  <si>
    <t>SWARNALATA JAGAT</t>
  </si>
  <si>
    <t>HRUSI PATEL</t>
  </si>
  <si>
    <t>HRUSI BAG</t>
  </si>
  <si>
    <t>JITENDRA BHOI</t>
  </si>
  <si>
    <t>KAIBALYA MAHANANDA</t>
  </si>
  <si>
    <t>NAKUL BISHI</t>
  </si>
  <si>
    <t>NARAHARI BAG</t>
  </si>
  <si>
    <t>NIRANJAN HERNA</t>
  </si>
  <si>
    <t>SIKALCHAND JAL</t>
  </si>
  <si>
    <t>ABHAYA MAJHI</t>
  </si>
  <si>
    <t>ABHIMANYU NAYAK</t>
  </si>
  <si>
    <t>ABHINAS BISHI</t>
  </si>
  <si>
    <t>ABHIRAM CHHATRIA</t>
  </si>
  <si>
    <t>ACHUTANAND MAJHI</t>
  </si>
  <si>
    <t>ADITYA HERNA</t>
  </si>
  <si>
    <t>AHAL BAGARTI</t>
  </si>
  <si>
    <t>AHAMAD JAL</t>
  </si>
  <si>
    <t>AHIRYA GHIVELA</t>
  </si>
  <si>
    <t>AJAMBAR HARPAL</t>
  </si>
  <si>
    <t>AJAY MAJHI</t>
  </si>
  <si>
    <t>AKALU KATA</t>
  </si>
  <si>
    <t>AKRURA HARIJAN</t>
  </si>
  <si>
    <t>AKSHYA MAJHI</t>
  </si>
  <si>
    <t>ALISA MAJHI</t>
  </si>
  <si>
    <t>AMALSING GHIVELA</t>
  </si>
  <si>
    <t>AMAR BISHI</t>
  </si>
  <si>
    <t>AMARSING BAG</t>
  </si>
  <si>
    <t>AMIT HARPAL</t>
  </si>
  <si>
    <t>AMRUT MAJHI</t>
  </si>
  <si>
    <t>AMRUTA BODKIA</t>
  </si>
  <si>
    <t>AMULYA BAG</t>
  </si>
  <si>
    <t>ANAMA BAG</t>
  </si>
  <si>
    <t>ANANDA BAG</t>
  </si>
  <si>
    <t>ANANTA MAJHI</t>
  </si>
  <si>
    <t>ANATRAM BHOI</t>
  </si>
  <si>
    <t>ANIRODHA BANDICHOR</t>
  </si>
  <si>
    <t>ANIT NAIK</t>
  </si>
  <si>
    <t>ANTA KATA</t>
  </si>
  <si>
    <t>ANTARAM SA</t>
  </si>
  <si>
    <t>ANTARAN KATA</t>
  </si>
  <si>
    <t>ANUP SA</t>
  </si>
  <si>
    <t>ANUPSING BANJARA</t>
  </si>
  <si>
    <t>APEKSHYA MAHANAND</t>
  </si>
  <si>
    <t>ARJUN SA</t>
  </si>
  <si>
    <t>ARTAN SA</t>
  </si>
  <si>
    <t>Arun SA</t>
  </si>
  <si>
    <t>ARUNDHAR SA</t>
  </si>
  <si>
    <t>ASHISH SA</t>
  </si>
  <si>
    <t>ASHOK HANS</t>
  </si>
  <si>
    <t>ASHUTOSH BHOI</t>
  </si>
  <si>
    <t>ASIT BHOI</t>
  </si>
  <si>
    <t>ASOK SUNANI</t>
  </si>
  <si>
    <t>ASTARAM PARABHOI</t>
  </si>
  <si>
    <t>ASUTOS MAJHI</t>
  </si>
  <si>
    <t>ASWINI KATA</t>
  </si>
  <si>
    <t>AUPCHAND BAG</t>
  </si>
  <si>
    <t>BABRUBAHAN GHIVELA</t>
  </si>
  <si>
    <t>BABULAL MAJHI</t>
  </si>
  <si>
    <t>BADAN KATA</t>
  </si>
  <si>
    <t>BADANKAR SA</t>
  </si>
  <si>
    <t>BAISAMPA SA</t>
  </si>
  <si>
    <t>BAISAMPAYAN CHINDA</t>
  </si>
  <si>
    <t>BAISANBA BAG</t>
  </si>
  <si>
    <t>BAKDEV KATA</t>
  </si>
  <si>
    <t>BALABHADR BAG</t>
  </si>
  <si>
    <t>BALABHADRA SAHU</t>
  </si>
  <si>
    <t>BALARAM BHOI</t>
  </si>
  <si>
    <t>BALDEV SA</t>
  </si>
  <si>
    <t>BALESWAR MEHER</t>
  </si>
  <si>
    <t>BALMAT THAKUR</t>
  </si>
  <si>
    <t>BALMATKATA PATRA</t>
  </si>
  <si>
    <t>BALRAM BARIK</t>
  </si>
  <si>
    <t>BANABIHARI RANA</t>
  </si>
  <si>
    <t>BANAMALI KATA</t>
  </si>
  <si>
    <t>BANMALI NAG</t>
  </si>
  <si>
    <t>BANSI MEHER</t>
  </si>
  <si>
    <t>BAPRA MAJHI</t>
  </si>
  <si>
    <t>BASANTA NAG</t>
  </si>
  <si>
    <t>BASIDHAR MEHER</t>
  </si>
  <si>
    <t>BASISTHA HARIJAN</t>
  </si>
  <si>
    <t>BASUDEB KANDA</t>
  </si>
  <si>
    <t>BASUDEV BAG</t>
  </si>
  <si>
    <t>BAYABASWATA DANDASENA</t>
  </si>
  <si>
    <t>BEDA NAG</t>
  </si>
  <si>
    <t>BEDABYASA SUNANI</t>
  </si>
  <si>
    <t>BENUDHAR BAG</t>
  </si>
  <si>
    <t>BENUDHARDAND MAJHI</t>
  </si>
  <si>
    <t>BHABANI BAG</t>
  </si>
  <si>
    <t>BHABESH NAG</t>
  </si>
  <si>
    <t>BHABSING MALI</t>
  </si>
  <si>
    <t>BHAGABAN BAGARTI</t>
  </si>
  <si>
    <t>BHAGABANA CHHATRIA</t>
  </si>
  <si>
    <t>BHAGAT BAG</t>
  </si>
  <si>
    <t>BHAJAN PRADHANI</t>
  </si>
  <si>
    <t>BHAJANLAL MASHRA</t>
  </si>
  <si>
    <t>BHAKCHAN GAHIR</t>
  </si>
  <si>
    <t>BHAKTA GOUD</t>
  </si>
  <si>
    <t>BHALA PRADHANI</t>
  </si>
  <si>
    <t>BHAMAR BISHI</t>
  </si>
  <si>
    <t>BHANU MEHER</t>
  </si>
  <si>
    <t>BHANUPRAKASH MEHER</t>
  </si>
  <si>
    <t>BHARAT HARIJAN</t>
  </si>
  <si>
    <t>BHERAM DHAKAD</t>
  </si>
  <si>
    <t>BHIBISAN NAIK</t>
  </si>
  <si>
    <t>BHIBISHAN MAJHI</t>
  </si>
  <si>
    <t>BHIKARI MEHER</t>
  </si>
  <si>
    <t>BHISMA MAJHI</t>
  </si>
  <si>
    <t>BHISMARAJ MEHER</t>
  </si>
  <si>
    <t>BHODEBA RANA</t>
  </si>
  <si>
    <t>BHOJAN TANDI</t>
  </si>
  <si>
    <t>BHOLANATH MALI</t>
  </si>
  <si>
    <t>BHUBAL KASYAP</t>
  </si>
  <si>
    <t>BHUBAN MAJHI</t>
  </si>
  <si>
    <t>BHUBESWAR AGRAWAL</t>
  </si>
  <si>
    <t>BHUBNE ROUT</t>
  </si>
  <si>
    <t>BHUJABAK BHOI</t>
  </si>
  <si>
    <t>BHUJABALA MAJHI</t>
  </si>
  <si>
    <t>BHUJBAL MAJHI</t>
  </si>
  <si>
    <t>BHUMRAJ NAYAK</t>
  </si>
  <si>
    <t>BHUPATI ROUT</t>
  </si>
  <si>
    <t>BHUPENDRA DASH</t>
  </si>
  <si>
    <t>BIAHARILA NAG</t>
  </si>
  <si>
    <t>BIBEKANAND BAG</t>
  </si>
  <si>
    <t>BIBEKANANDA CHINDA</t>
  </si>
  <si>
    <t>BIBHISAN HANSA</t>
  </si>
  <si>
    <t>BIDYA PUNJI</t>
  </si>
  <si>
    <t>BIDYADHAR HANSA</t>
  </si>
  <si>
    <t>BIGHNARAJ KHARSEL</t>
  </si>
  <si>
    <t>BIJAYA TANDI</t>
  </si>
  <si>
    <t>BIKHYAT DANDSENA</t>
  </si>
  <si>
    <t>BIKRAM BANABASI</t>
  </si>
  <si>
    <t>BIMAL SUNANEE</t>
  </si>
  <si>
    <t>BINAYAK MAJHI</t>
  </si>
  <si>
    <t>BINOD NAG</t>
  </si>
  <si>
    <t>BIPIN MAJHI</t>
  </si>
  <si>
    <t>BIPINBIHARI CHINDA</t>
  </si>
  <si>
    <t>BIRABAL BAG</t>
  </si>
  <si>
    <t>BIRANCHI NAG</t>
  </si>
  <si>
    <t>BIRENDRA DEEP</t>
  </si>
  <si>
    <t>BIRSING CHHATRIA</t>
  </si>
  <si>
    <t>BISHIKESHAN MAJHI</t>
  </si>
  <si>
    <t>KAIBALYA BHOI</t>
  </si>
  <si>
    <t>NAKUL JAL</t>
  </si>
  <si>
    <t>121004680250</t>
  </si>
  <si>
    <t>121004771502</t>
  </si>
  <si>
    <t>121004617058</t>
  </si>
  <si>
    <t>121004750107</t>
  </si>
  <si>
    <t>121004617013</t>
  </si>
  <si>
    <t>121004615593</t>
  </si>
  <si>
    <t>121004612944</t>
  </si>
  <si>
    <t>121004617053</t>
  </si>
  <si>
    <t>121004636454</t>
  </si>
  <si>
    <t>121005201818</t>
  </si>
  <si>
    <t>121004886977</t>
  </si>
  <si>
    <t>121004686288</t>
  </si>
  <si>
    <t>121006556893</t>
  </si>
  <si>
    <t>121004782963</t>
  </si>
  <si>
    <t>121004631508</t>
  </si>
  <si>
    <t>121006543274</t>
  </si>
  <si>
    <t>121006927269</t>
  </si>
  <si>
    <t>121006904747</t>
  </si>
  <si>
    <t>121007016362</t>
  </si>
  <si>
    <t>121006904120</t>
  </si>
  <si>
    <t>121004780221</t>
  </si>
  <si>
    <t>121004782986</t>
  </si>
  <si>
    <t>121006792830</t>
  </si>
  <si>
    <t>121005211028</t>
  </si>
  <si>
    <t>121007024690</t>
  </si>
  <si>
    <t>121004353702</t>
  </si>
  <si>
    <t>121004780374</t>
  </si>
  <si>
    <t>121004907375</t>
  </si>
  <si>
    <t>121007024309</t>
  </si>
  <si>
    <t>121006963398</t>
  </si>
  <si>
    <t>121006866400</t>
  </si>
  <si>
    <t>121004780315</t>
  </si>
  <si>
    <t>121004880519</t>
  </si>
  <si>
    <t>121005132403</t>
  </si>
  <si>
    <t>121006936816</t>
  </si>
  <si>
    <t>121007016489</t>
  </si>
  <si>
    <t>121004918121</t>
  </si>
  <si>
    <t>121004687318</t>
  </si>
  <si>
    <t>121006778173</t>
  </si>
  <si>
    <t>121007016654</t>
  </si>
  <si>
    <t>121004886979</t>
  </si>
  <si>
    <t>121006927839</t>
  </si>
  <si>
    <t>121006702814</t>
  </si>
  <si>
    <t>121006394519</t>
  </si>
  <si>
    <t>121006339647</t>
  </si>
  <si>
    <t>121004866826</t>
  </si>
  <si>
    <t>121006563982</t>
  </si>
  <si>
    <t>121006609484</t>
  </si>
  <si>
    <t>121004861874</t>
  </si>
  <si>
    <t>121004831011</t>
  </si>
  <si>
    <t>121006564034</t>
  </si>
  <si>
    <t>121006481857</t>
  </si>
  <si>
    <t>121004774972</t>
  </si>
  <si>
    <t>121006587765</t>
  </si>
  <si>
    <t>121006558732</t>
  </si>
  <si>
    <t>121006366870</t>
  </si>
  <si>
    <t>121006307917</t>
  </si>
  <si>
    <t>121006368272</t>
  </si>
  <si>
    <t>121006563550</t>
  </si>
  <si>
    <t>121006368024</t>
  </si>
  <si>
    <t>121006367189</t>
  </si>
  <si>
    <t>121004771217</t>
  </si>
  <si>
    <t>121004830733</t>
  </si>
  <si>
    <t>121006302918</t>
  </si>
  <si>
    <t>121006301059</t>
  </si>
  <si>
    <t>121006294789</t>
  </si>
  <si>
    <t>121006300722</t>
  </si>
  <si>
    <t>121006539655</t>
  </si>
  <si>
    <t>121006609527</t>
  </si>
  <si>
    <t>121004830942</t>
  </si>
  <si>
    <t>121006563936</t>
  </si>
  <si>
    <t>121006539659</t>
  </si>
  <si>
    <t>121004861870</t>
  </si>
  <si>
    <t>121004774904</t>
  </si>
  <si>
    <t>121006319150</t>
  </si>
  <si>
    <t>121004955148</t>
  </si>
  <si>
    <t>121004954655</t>
  </si>
  <si>
    <t>121006558907</t>
  </si>
  <si>
    <t>121006235997</t>
  </si>
  <si>
    <t>121006562970</t>
  </si>
  <si>
    <t>121004954220</t>
  </si>
  <si>
    <t>121006563847</t>
  </si>
  <si>
    <t>121000499444</t>
  </si>
  <si>
    <t>121006292810</t>
  </si>
  <si>
    <t>121004775032</t>
  </si>
  <si>
    <t>121008454859</t>
  </si>
  <si>
    <t>121004774994</t>
  </si>
  <si>
    <t>121004750583</t>
  </si>
  <si>
    <t>121008461858</t>
  </si>
  <si>
    <t>121006301714</t>
  </si>
  <si>
    <t>121004771500</t>
  </si>
  <si>
    <t>121008454848</t>
  </si>
  <si>
    <t>121006567313</t>
  </si>
  <si>
    <t>121006930109</t>
  </si>
  <si>
    <t>121004671620</t>
  </si>
  <si>
    <t>121004917198</t>
  </si>
  <si>
    <t>121004917589</t>
  </si>
  <si>
    <t>121005062353</t>
  </si>
  <si>
    <t>121007456014</t>
  </si>
  <si>
    <t>121007375869</t>
  </si>
  <si>
    <t>121006566395</t>
  </si>
  <si>
    <t>121006566821</t>
  </si>
  <si>
    <t>121005062106</t>
  </si>
  <si>
    <t>121004915420</t>
  </si>
  <si>
    <t>121006930526</t>
  </si>
  <si>
    <t>121006875663</t>
  </si>
  <si>
    <t>121006922289</t>
  </si>
  <si>
    <t>121004873910</t>
  </si>
  <si>
    <t>121006453040</t>
  </si>
  <si>
    <t>121004868439</t>
  </si>
  <si>
    <t>121006595420</t>
  </si>
  <si>
    <t>121004784081</t>
  </si>
  <si>
    <t>121006390588</t>
  </si>
  <si>
    <t>121004891112</t>
  </si>
  <si>
    <t>121006652706</t>
  </si>
  <si>
    <t>121004618628</t>
  </si>
  <si>
    <t>121006482270</t>
  </si>
  <si>
    <t>121006595638</t>
  </si>
  <si>
    <t>121007436802</t>
  </si>
  <si>
    <t>121004868478</t>
  </si>
  <si>
    <t>121004784089</t>
  </si>
  <si>
    <t>121004868385</t>
  </si>
  <si>
    <t>121004794924</t>
  </si>
  <si>
    <t>121004868181</t>
  </si>
  <si>
    <t>121006594247</t>
  </si>
  <si>
    <t>121004996999</t>
  </si>
  <si>
    <t>121006655236</t>
  </si>
  <si>
    <t>121006584498</t>
  </si>
  <si>
    <t>121005200553</t>
  </si>
  <si>
    <t>121006579347</t>
  </si>
  <si>
    <t>121005421932</t>
  </si>
  <si>
    <t>121006469346</t>
  </si>
  <si>
    <t>121007317370</t>
  </si>
  <si>
    <t>121005128893</t>
  </si>
  <si>
    <t>121006421685</t>
  </si>
  <si>
    <t>121005494238</t>
  </si>
  <si>
    <t>121006394395</t>
  </si>
  <si>
    <t>121006594708</t>
  </si>
  <si>
    <t>121004634110</t>
  </si>
  <si>
    <t>121005063770</t>
  </si>
  <si>
    <t>121006394565</t>
  </si>
  <si>
    <t>121004996621</t>
  </si>
  <si>
    <t>121005384288</t>
  </si>
  <si>
    <t>121007275128</t>
  </si>
  <si>
    <t>121006460534</t>
  </si>
  <si>
    <t>121006578268</t>
  </si>
  <si>
    <t>121006387247</t>
  </si>
  <si>
    <t>121006387544</t>
  </si>
  <si>
    <t>121006390572</t>
  </si>
  <si>
    <t>121006654073</t>
  </si>
  <si>
    <t>121004794250</t>
  </si>
  <si>
    <t>121004784110</t>
  </si>
  <si>
    <t>121004612845</t>
  </si>
  <si>
    <t>121005074785</t>
  </si>
  <si>
    <t>121005049109</t>
  </si>
  <si>
    <t>121004886772</t>
  </si>
  <si>
    <t>121005178073</t>
  </si>
  <si>
    <t>121004754061</t>
  </si>
  <si>
    <t>121004830345</t>
  </si>
  <si>
    <t>121004092087</t>
  </si>
  <si>
    <t>121004854246</t>
  </si>
  <si>
    <t>121004726229</t>
  </si>
  <si>
    <t>121004726928</t>
  </si>
  <si>
    <t>121004726228</t>
  </si>
  <si>
    <t>121004947807</t>
  </si>
  <si>
    <t>121006966898</t>
  </si>
  <si>
    <t>121006312429</t>
  </si>
  <si>
    <t>121004948049</t>
  </si>
  <si>
    <t>121005259537</t>
  </si>
  <si>
    <t>121004654943</t>
  </si>
  <si>
    <t>121004726230</t>
  </si>
  <si>
    <t>121006310562</t>
  </si>
  <si>
    <t>121004726331</t>
  </si>
  <si>
    <t>121004750478</t>
  </si>
  <si>
    <t>121004726873</t>
  </si>
  <si>
    <t>121004955468</t>
  </si>
  <si>
    <t>121006665000</t>
  </si>
  <si>
    <t>121006311569</t>
  </si>
  <si>
    <t>121004857745</t>
  </si>
  <si>
    <t>121006312221</t>
  </si>
  <si>
    <t>121006143877</t>
  </si>
  <si>
    <t>121006310812</t>
  </si>
  <si>
    <t>121004656917</t>
  </si>
  <si>
    <t>121004860196</t>
  </si>
  <si>
    <t>121004657810</t>
  </si>
  <si>
    <t>121004859880</t>
  </si>
  <si>
    <t>121004947716</t>
  </si>
  <si>
    <t>121004657720</t>
  </si>
  <si>
    <t>121006216989</t>
  </si>
  <si>
    <t>121004945258</t>
  </si>
  <si>
    <t>121004940929</t>
  </si>
  <si>
    <t>121004657068</t>
  </si>
  <si>
    <t>121004771188</t>
  </si>
  <si>
    <t>121005421151</t>
  </si>
  <si>
    <t>121004771872</t>
  </si>
  <si>
    <t>121006575688</t>
  </si>
  <si>
    <t>121006873302</t>
  </si>
  <si>
    <t>121004886341</t>
  </si>
  <si>
    <t>121006886150</t>
  </si>
  <si>
    <t>121004771290</t>
  </si>
  <si>
    <t>121004976441</t>
  </si>
  <si>
    <t>121006886143</t>
  </si>
  <si>
    <t>121006782188</t>
  </si>
  <si>
    <t>121004885236</t>
  </si>
  <si>
    <t>121004734656</t>
  </si>
  <si>
    <t>121005400974</t>
  </si>
  <si>
    <t>121005402206</t>
  </si>
  <si>
    <t>121004886188</t>
  </si>
  <si>
    <t>121004781280</t>
  </si>
  <si>
    <t>121004771693</t>
  </si>
  <si>
    <t>121004861349</t>
  </si>
  <si>
    <t>121004867484</t>
  </si>
  <si>
    <t>121006949985</t>
  </si>
  <si>
    <t>121006975459</t>
  </si>
  <si>
    <t>121005400617</t>
  </si>
  <si>
    <t>121004771187</t>
  </si>
  <si>
    <t>121004771225</t>
  </si>
  <si>
    <t>121004888557</t>
  </si>
  <si>
    <t>121004803567</t>
  </si>
  <si>
    <t>121004780297</t>
  </si>
  <si>
    <t>121006720956</t>
  </si>
  <si>
    <t>121004886865</t>
  </si>
  <si>
    <t>121005201278</t>
  </si>
  <si>
    <t>121004893542</t>
  </si>
  <si>
    <t>121004693004</t>
  </si>
  <si>
    <t>121004907314</t>
  </si>
  <si>
    <t>121006547659</t>
  </si>
  <si>
    <t>121005201499</t>
  </si>
  <si>
    <t>121004692998</t>
  </si>
  <si>
    <t>121005203665</t>
  </si>
  <si>
    <t>121006922387</t>
  </si>
  <si>
    <t>121006413715</t>
  </si>
  <si>
    <t>121004915273</t>
  </si>
  <si>
    <t>121004703835</t>
  </si>
  <si>
    <t>121004855578</t>
  </si>
  <si>
    <t>121004746053</t>
  </si>
  <si>
    <t>121004746061</t>
  </si>
  <si>
    <t>121005050244</t>
  </si>
  <si>
    <t>121004976853</t>
  </si>
  <si>
    <t>121005039351</t>
  </si>
  <si>
    <t>121004908281</t>
  </si>
  <si>
    <t>327968469493</t>
  </si>
  <si>
    <t>121004746074</t>
  </si>
  <si>
    <t>121004778250</t>
  </si>
  <si>
    <t>121004754109</t>
  </si>
  <si>
    <t>121006657844</t>
  </si>
  <si>
    <t>121007422226</t>
  </si>
  <si>
    <t>121004780233</t>
  </si>
  <si>
    <t>121004782941</t>
  </si>
  <si>
    <t>121004886439</t>
  </si>
  <si>
    <t>121004782944</t>
  </si>
  <si>
    <t>121005211146</t>
  </si>
  <si>
    <t>121006566639</t>
  </si>
  <si>
    <t>121006875517</t>
  </si>
  <si>
    <t>121004915454</t>
  </si>
  <si>
    <t>121006452114</t>
  </si>
  <si>
    <t>121006874667</t>
  </si>
  <si>
    <t>121004855691</t>
  </si>
  <si>
    <t>121004855751</t>
  </si>
  <si>
    <t>121004735885</t>
  </si>
  <si>
    <t>121004768261</t>
  </si>
  <si>
    <t>121004911569</t>
  </si>
  <si>
    <t>121004908855</t>
  </si>
  <si>
    <t>121005703627</t>
  </si>
  <si>
    <t>121004746080</t>
  </si>
  <si>
    <t>121004702447</t>
  </si>
  <si>
    <t>121004859667</t>
  </si>
  <si>
    <t>121005039575</t>
  </si>
  <si>
    <t>121005050953</t>
  </si>
  <si>
    <t>121005042994</t>
  </si>
  <si>
    <t>121004746067</t>
  </si>
  <si>
    <t>121004333101</t>
  </si>
  <si>
    <t>121004893979</t>
  </si>
  <si>
    <t>121004911833</t>
  </si>
  <si>
    <t>121004911442</t>
  </si>
  <si>
    <t>121005126283</t>
  </si>
  <si>
    <t>121004854741</t>
  </si>
  <si>
    <t>121006758711</t>
  </si>
  <si>
    <t>121004977694</t>
  </si>
  <si>
    <t>121006252622</t>
  </si>
  <si>
    <t>121007421849</t>
  </si>
  <si>
    <t>121006251150</t>
  </si>
  <si>
    <t>121006442718</t>
  </si>
  <si>
    <t>121005174050</t>
  </si>
  <si>
    <t>121004854310</t>
  </si>
  <si>
    <t>121007721669</t>
  </si>
  <si>
    <t>121005254781</t>
  </si>
  <si>
    <t>121007562943</t>
  </si>
  <si>
    <t>121006143312</t>
  </si>
  <si>
    <t>121006251264</t>
  </si>
  <si>
    <t>121007421751</t>
  </si>
  <si>
    <t>121006143021</t>
  </si>
  <si>
    <t>121006966067</t>
  </si>
  <si>
    <t>121005057204</t>
  </si>
  <si>
    <t>121007570468</t>
  </si>
  <si>
    <t>121004750399</t>
  </si>
  <si>
    <t>121006616399</t>
  </si>
  <si>
    <t>121006625862</t>
  </si>
  <si>
    <t>121005056642</t>
  </si>
  <si>
    <t>121006251320</t>
  </si>
  <si>
    <t>121005174935</t>
  </si>
  <si>
    <t>121006968181</t>
  </si>
  <si>
    <t>121004656709</t>
  </si>
  <si>
    <t>121004726959</t>
  </si>
  <si>
    <t>121007562986</t>
  </si>
  <si>
    <t>121005440282</t>
  </si>
  <si>
    <t>121006221007</t>
  </si>
  <si>
    <t>121004854689</t>
  </si>
  <si>
    <t>121005253051</t>
  </si>
  <si>
    <t>121007541692</t>
  </si>
  <si>
    <t>121007391943</t>
  </si>
  <si>
    <t>121006878866</t>
  </si>
  <si>
    <t>121004788468</t>
  </si>
  <si>
    <t>121005038351</t>
  </si>
  <si>
    <t>121004790234</t>
  </si>
  <si>
    <t>121004789113</t>
  </si>
  <si>
    <t>121004788669</t>
  </si>
  <si>
    <t>121004789018</t>
  </si>
  <si>
    <t>121004788813</t>
  </si>
  <si>
    <t>121004726842</t>
  </si>
  <si>
    <t>121006626498</t>
  </si>
  <si>
    <t>121004857188</t>
  </si>
  <si>
    <t>121006848064</t>
  </si>
  <si>
    <t>121004955611</t>
  </si>
  <si>
    <t>121005126481</t>
  </si>
  <si>
    <t>121006607258</t>
  </si>
  <si>
    <t>121006966431</t>
  </si>
  <si>
    <t>121005133319</t>
  </si>
  <si>
    <t>121005271300</t>
  </si>
  <si>
    <t>121004669797</t>
  </si>
  <si>
    <t>121005324707</t>
  </si>
  <si>
    <t>121005055119</t>
  </si>
  <si>
    <t>121004859853</t>
  </si>
  <si>
    <t>121006873966</t>
  </si>
  <si>
    <t>121006288302</t>
  </si>
  <si>
    <t>121004856323</t>
  </si>
  <si>
    <t>121007543092</t>
  </si>
  <si>
    <t>121005314065</t>
  </si>
  <si>
    <t>121004857169</t>
  </si>
  <si>
    <t>121005314681</t>
  </si>
  <si>
    <t>121004657058</t>
  </si>
  <si>
    <t>121005133748</t>
  </si>
  <si>
    <t>121005133612</t>
  </si>
  <si>
    <t>121006219426</t>
  </si>
  <si>
    <t>121007421054</t>
  </si>
  <si>
    <t>121005133884</t>
  </si>
  <si>
    <t>121007317932</t>
  </si>
  <si>
    <t>121006934298</t>
  </si>
  <si>
    <t>121004857305</t>
  </si>
  <si>
    <t>121006959338</t>
  </si>
  <si>
    <t>121007016685</t>
  </si>
  <si>
    <t>121006481038</t>
  </si>
  <si>
    <t>121007406092</t>
  </si>
  <si>
    <t>121007016717</t>
  </si>
  <si>
    <t>121004517042</t>
  </si>
  <si>
    <t>121006481119</t>
  </si>
  <si>
    <t>121006792866</t>
  </si>
  <si>
    <t>121006481153</t>
  </si>
  <si>
    <t>121006377139</t>
  </si>
  <si>
    <t>121007016700</t>
  </si>
  <si>
    <t>121006927303</t>
  </si>
  <si>
    <t>121006926419</t>
  </si>
  <si>
    <t>121007025060</t>
  </si>
  <si>
    <t>121006904360</t>
  </si>
  <si>
    <t>121007016387</t>
  </si>
  <si>
    <t>121006904267</t>
  </si>
  <si>
    <t>121006982083</t>
  </si>
  <si>
    <t>121006735235</t>
  </si>
  <si>
    <t>121006400926</t>
  </si>
  <si>
    <t>121006361562</t>
  </si>
  <si>
    <t>121004783103</t>
  </si>
  <si>
    <t>595848971141</t>
  </si>
  <si>
    <t>946881955818</t>
  </si>
  <si>
    <t>885673150117</t>
  </si>
  <si>
    <t>320161073319</t>
  </si>
  <si>
    <t>227360202917</t>
  </si>
  <si>
    <t>901439151291</t>
  </si>
  <si>
    <t>747343149938</t>
  </si>
  <si>
    <t>845832001460</t>
  </si>
  <si>
    <t>229108718335</t>
  </si>
  <si>
    <t>460425259811</t>
  </si>
  <si>
    <t>607292246169</t>
  </si>
  <si>
    <t>432439789475</t>
  </si>
  <si>
    <t>449619664335</t>
  </si>
  <si>
    <t>528886334730</t>
  </si>
  <si>
    <t>805798671792</t>
  </si>
  <si>
    <t>932139502010</t>
  </si>
  <si>
    <t>558798206340</t>
  </si>
  <si>
    <t>938730467171</t>
  </si>
  <si>
    <t>963103232418</t>
  </si>
  <si>
    <t>789474645315</t>
  </si>
  <si>
    <t>854438491168</t>
  </si>
  <si>
    <t>789379885781</t>
  </si>
  <si>
    <t>961931995053</t>
  </si>
  <si>
    <t>637127413508</t>
  </si>
  <si>
    <t>443865575905</t>
  </si>
  <si>
    <t>661540443943</t>
  </si>
  <si>
    <t>853779473382</t>
  </si>
  <si>
    <t>213906049785</t>
  </si>
  <si>
    <t>909767370665</t>
  </si>
  <si>
    <t>920665078707</t>
  </si>
  <si>
    <t>347524066140</t>
  </si>
  <si>
    <t>514000596784</t>
  </si>
  <si>
    <t>455588344673</t>
  </si>
  <si>
    <t>379684136606</t>
  </si>
  <si>
    <t>692190242542</t>
  </si>
  <si>
    <t>837601121914</t>
  </si>
  <si>
    <t>847608921014</t>
  </si>
  <si>
    <t>864605514893</t>
  </si>
  <si>
    <t>930970134124</t>
  </si>
  <si>
    <t>851264763432</t>
  </si>
  <si>
    <t>930296283550</t>
  </si>
  <si>
    <t>846492245669</t>
  </si>
  <si>
    <t>841730292820</t>
  </si>
  <si>
    <t>503990694339</t>
  </si>
  <si>
    <t>572619805937</t>
  </si>
  <si>
    <t>511540141137</t>
  </si>
  <si>
    <t>362028336301</t>
  </si>
  <si>
    <t>681620506082</t>
  </si>
  <si>
    <t>544785774017</t>
  </si>
  <si>
    <t>969803184091</t>
  </si>
  <si>
    <t>428938751983</t>
  </si>
  <si>
    <t>596872484121</t>
  </si>
  <si>
    <t>254422855475</t>
  </si>
  <si>
    <t>659284010541</t>
  </si>
  <si>
    <t>435645360454</t>
  </si>
  <si>
    <t>346764960449</t>
  </si>
  <si>
    <t>855569482022</t>
  </si>
  <si>
    <t>458357402374</t>
  </si>
  <si>
    <t>341504618634</t>
  </si>
  <si>
    <t>802631258547</t>
  </si>
  <si>
    <t>566692309600</t>
  </si>
  <si>
    <t>512826067774</t>
  </si>
  <si>
    <t>385632531898</t>
  </si>
  <si>
    <t>675946967937</t>
  </si>
  <si>
    <t>577006455732</t>
  </si>
  <si>
    <t>984179769282</t>
  </si>
  <si>
    <t>437725589935</t>
  </si>
  <si>
    <t>271422615935</t>
  </si>
  <si>
    <t>751871419932</t>
  </si>
  <si>
    <t>224252062987</t>
  </si>
  <si>
    <t>899720665985</t>
  </si>
  <si>
    <t>786368990433</t>
  </si>
  <si>
    <t>932521213801</t>
  </si>
  <si>
    <t>563397658381</t>
  </si>
  <si>
    <t>689246184880</t>
  </si>
  <si>
    <t>270977354550</t>
  </si>
  <si>
    <t>907891488999</t>
  </si>
  <si>
    <t>441391140299</t>
  </si>
  <si>
    <t>355340395334</t>
  </si>
  <si>
    <t>809760353012</t>
  </si>
  <si>
    <t>327968469433</t>
  </si>
  <si>
    <t>707591957628</t>
  </si>
  <si>
    <t>693705137133</t>
  </si>
  <si>
    <t>499228654414</t>
  </si>
  <si>
    <t>811900156545</t>
  </si>
  <si>
    <t>685071703277</t>
  </si>
  <si>
    <t>769668113695</t>
  </si>
  <si>
    <t>907054537101</t>
  </si>
  <si>
    <t>996096660983</t>
  </si>
  <si>
    <t>529630068061</t>
  </si>
  <si>
    <t>699326173234</t>
  </si>
  <si>
    <t>302651063518</t>
  </si>
  <si>
    <t>762072824866</t>
  </si>
  <si>
    <t>636770986819</t>
  </si>
  <si>
    <t>629969508791</t>
  </si>
  <si>
    <t>700002291620</t>
  </si>
  <si>
    <t>533352191774</t>
  </si>
  <si>
    <t>993614896554</t>
  </si>
  <si>
    <t>404913078333</t>
  </si>
  <si>
    <t>350377298212</t>
  </si>
  <si>
    <t>294519699747</t>
  </si>
  <si>
    <t>204999146623</t>
  </si>
  <si>
    <t>335761277969</t>
  </si>
  <si>
    <t>203039037208</t>
  </si>
  <si>
    <t>926344930531</t>
  </si>
  <si>
    <t>217516675739</t>
  </si>
  <si>
    <t>385342320437</t>
  </si>
  <si>
    <t>288091381902</t>
  </si>
  <si>
    <t>709222584589</t>
  </si>
  <si>
    <t>711834158237</t>
  </si>
  <si>
    <t>635003359195</t>
  </si>
  <si>
    <t>661311836820</t>
  </si>
  <si>
    <t>721014545649</t>
  </si>
  <si>
    <t>639431987979</t>
  </si>
  <si>
    <t>847533757808</t>
  </si>
  <si>
    <t>864740952298</t>
  </si>
  <si>
    <t>269179922220</t>
  </si>
  <si>
    <t>631239027074</t>
  </si>
  <si>
    <t>390679358484</t>
  </si>
  <si>
    <t>990979683627</t>
  </si>
  <si>
    <t>476579043469</t>
  </si>
  <si>
    <t>473168926294</t>
  </si>
  <si>
    <t>849180286255</t>
  </si>
  <si>
    <t>578519009282</t>
  </si>
  <si>
    <t>277648020175</t>
  </si>
  <si>
    <t>784899105190</t>
  </si>
  <si>
    <t>507491466923</t>
  </si>
  <si>
    <t>332888497610</t>
  </si>
  <si>
    <t>974163428417</t>
  </si>
  <si>
    <t>821474044387</t>
  </si>
  <si>
    <t>945345706469</t>
  </si>
  <si>
    <t>314060385727</t>
  </si>
  <si>
    <t>836944564884</t>
  </si>
  <si>
    <t>895492662289</t>
  </si>
  <si>
    <t>214017350025</t>
  </si>
  <si>
    <t>227528227180</t>
  </si>
  <si>
    <t>554933933630</t>
  </si>
  <si>
    <t>290074619123</t>
  </si>
  <si>
    <t>339324584264</t>
  </si>
  <si>
    <t>674904617409</t>
  </si>
  <si>
    <t>796026691660</t>
  </si>
  <si>
    <t>562602167781</t>
  </si>
  <si>
    <t>231576653407</t>
  </si>
  <si>
    <t>478863561570</t>
  </si>
  <si>
    <t>283852224077</t>
  </si>
  <si>
    <t>287472509260</t>
  </si>
  <si>
    <t>470745241095</t>
  </si>
  <si>
    <t>902673046034</t>
  </si>
  <si>
    <t>236177170120</t>
  </si>
  <si>
    <t>846234202768</t>
  </si>
  <si>
    <t>549809750165</t>
  </si>
  <si>
    <t>803255673107</t>
  </si>
  <si>
    <t>255009410078</t>
  </si>
  <si>
    <t>518573500392</t>
  </si>
  <si>
    <t>308623075699</t>
  </si>
  <si>
    <t>369196114263</t>
  </si>
  <si>
    <t>465369404978</t>
  </si>
  <si>
    <t>449007467455</t>
  </si>
  <si>
    <t>423495432796</t>
  </si>
  <si>
    <t>794877884600</t>
  </si>
  <si>
    <t>466519800780</t>
  </si>
  <si>
    <t>480756927649</t>
  </si>
  <si>
    <t>360368096834</t>
  </si>
  <si>
    <t>394210470623</t>
  </si>
  <si>
    <t>919105047696</t>
  </si>
  <si>
    <t>796041920126</t>
  </si>
  <si>
    <t>390672421506</t>
  </si>
  <si>
    <t>325337600028</t>
  </si>
  <si>
    <t>332540976618</t>
  </si>
  <si>
    <t>741543514610</t>
  </si>
  <si>
    <t>762526139727</t>
  </si>
  <si>
    <t>925817593345</t>
  </si>
  <si>
    <t>929567656259</t>
  </si>
  <si>
    <t>589877605556</t>
  </si>
  <si>
    <t>797935781066</t>
  </si>
  <si>
    <t>460766779364</t>
  </si>
  <si>
    <t>946116527580</t>
  </si>
  <si>
    <t>439767501023</t>
  </si>
  <si>
    <t>364999942556</t>
  </si>
  <si>
    <t>952570264680</t>
  </si>
  <si>
    <t>219623078280</t>
  </si>
  <si>
    <t>763875742037</t>
  </si>
  <si>
    <t>533608942440</t>
  </si>
  <si>
    <t>557237572291</t>
  </si>
  <si>
    <t>995675423512</t>
  </si>
  <si>
    <t>636932169426</t>
  </si>
  <si>
    <t>204604843656</t>
  </si>
  <si>
    <t>429395628621</t>
  </si>
  <si>
    <t>203622945273</t>
  </si>
  <si>
    <t>625242402811</t>
  </si>
  <si>
    <t>880111191699</t>
  </si>
  <si>
    <t>217446102075</t>
  </si>
  <si>
    <t>754631065533</t>
  </si>
  <si>
    <t>276347112265</t>
  </si>
  <si>
    <t>520743637331</t>
  </si>
  <si>
    <t>453223339457</t>
  </si>
  <si>
    <t>364285632713</t>
  </si>
  <si>
    <t>727595937422</t>
  </si>
  <si>
    <t>250413841596</t>
  </si>
  <si>
    <t>539407736053</t>
  </si>
  <si>
    <t>554548291846</t>
  </si>
  <si>
    <t>465859160764</t>
  </si>
  <si>
    <t>332015504364</t>
  </si>
  <si>
    <t>724725319675</t>
  </si>
  <si>
    <t>539673516576</t>
  </si>
  <si>
    <t>379594218931</t>
  </si>
  <si>
    <t>831614419494</t>
  </si>
  <si>
    <t>431657914179</t>
  </si>
  <si>
    <t>692117758547</t>
  </si>
  <si>
    <t>579725601822</t>
  </si>
  <si>
    <t>553994623161</t>
  </si>
  <si>
    <t>355436136161</t>
  </si>
  <si>
    <t>743444446985</t>
  </si>
  <si>
    <t>703946447228</t>
  </si>
  <si>
    <t>703798404541</t>
  </si>
  <si>
    <t>832109159195</t>
  </si>
  <si>
    <t>300537095936</t>
  </si>
  <si>
    <t>842792663088</t>
  </si>
  <si>
    <t>364493135660</t>
  </si>
  <si>
    <t>574917615283</t>
  </si>
  <si>
    <t>457597613123</t>
  </si>
  <si>
    <t>718970784973</t>
  </si>
  <si>
    <t>205144219547</t>
  </si>
  <si>
    <t>276490488439</t>
  </si>
  <si>
    <t>240967934802</t>
  </si>
  <si>
    <t>510703128260</t>
  </si>
  <si>
    <t>786736358690</t>
  </si>
  <si>
    <t>383391341816</t>
  </si>
  <si>
    <t>289268572084</t>
  </si>
  <si>
    <t>364465638740</t>
  </si>
  <si>
    <t>567191482814</t>
  </si>
  <si>
    <t>462128191707</t>
  </si>
  <si>
    <t>372801989636</t>
  </si>
  <si>
    <t>636286762515</t>
  </si>
  <si>
    <t>893796463600</t>
  </si>
  <si>
    <t>504255585138</t>
  </si>
  <si>
    <t>319588495745</t>
  </si>
  <si>
    <t>951174138167</t>
  </si>
  <si>
    <t>315216485762</t>
  </si>
  <si>
    <t>929148102366</t>
  </si>
  <si>
    <t>966550047886</t>
  </si>
  <si>
    <t>491318605936</t>
  </si>
  <si>
    <t>657410422284</t>
  </si>
  <si>
    <t>351821259625</t>
  </si>
  <si>
    <t>630171809332</t>
  </si>
  <si>
    <t>910866155047</t>
  </si>
  <si>
    <t>211467071292</t>
  </si>
  <si>
    <t>589042103597</t>
  </si>
  <si>
    <t>420391675913</t>
  </si>
  <si>
    <t>361038080327</t>
  </si>
  <si>
    <t>721861416658</t>
  </si>
  <si>
    <t>385534314116</t>
  </si>
  <si>
    <t>394811709479</t>
  </si>
  <si>
    <t>709000706327</t>
  </si>
  <si>
    <t>654715018271</t>
  </si>
  <si>
    <t>347945690768</t>
  </si>
  <si>
    <t>351736532277</t>
  </si>
  <si>
    <t>879058063303</t>
  </si>
  <si>
    <t>691070077036</t>
  </si>
  <si>
    <t>838920569458</t>
  </si>
  <si>
    <t>672861698347</t>
  </si>
  <si>
    <t>698902983861</t>
  </si>
  <si>
    <t>779701393982</t>
  </si>
  <si>
    <t>572089731589</t>
  </si>
  <si>
    <t>446787857741</t>
  </si>
  <si>
    <t>960094546881</t>
  </si>
  <si>
    <t>814605737824</t>
  </si>
  <si>
    <t>429986784602</t>
  </si>
  <si>
    <t>843943477369</t>
  </si>
  <si>
    <t>705939194050</t>
  </si>
  <si>
    <t>813189715224</t>
  </si>
  <si>
    <t>342748464206</t>
  </si>
  <si>
    <t>214109398757</t>
  </si>
  <si>
    <t>582070294682</t>
  </si>
  <si>
    <t>414324259650</t>
  </si>
  <si>
    <t>800914699165</t>
  </si>
  <si>
    <t>906546556955</t>
  </si>
  <si>
    <t>898322244836</t>
  </si>
  <si>
    <t>462853488103</t>
  </si>
  <si>
    <t>405462917794</t>
  </si>
  <si>
    <t>678572098025</t>
  </si>
  <si>
    <t>823912412584</t>
  </si>
  <si>
    <t>498233275095</t>
  </si>
  <si>
    <t>565840015610</t>
  </si>
  <si>
    <t>UTKAL GRAMYA BANK</t>
  </si>
  <si>
    <t>84028501422</t>
  </si>
  <si>
    <t>84022461291</t>
  </si>
  <si>
    <t>84010556380</t>
  </si>
  <si>
    <t>84009480469</t>
  </si>
  <si>
    <t>84011312956</t>
  </si>
  <si>
    <t>84017206306</t>
  </si>
  <si>
    <t>84024886278</t>
  </si>
  <si>
    <t>20369233200</t>
  </si>
  <si>
    <t>31977565153</t>
  </si>
  <si>
    <t>32449698268</t>
  </si>
  <si>
    <t>33754042700</t>
  </si>
  <si>
    <t>33773677772</t>
  </si>
  <si>
    <t>33956444468</t>
  </si>
  <si>
    <t>34337182043</t>
  </si>
  <si>
    <t>34874170805</t>
  </si>
  <si>
    <t>35171467118</t>
  </si>
  <si>
    <t>36228879734</t>
  </si>
  <si>
    <t>36559426979</t>
  </si>
  <si>
    <t>84028529028</t>
  </si>
  <si>
    <t>84029134798</t>
  </si>
  <si>
    <t>84029376192</t>
  </si>
  <si>
    <t>84029402828</t>
  </si>
  <si>
    <t>84029469215</t>
  </si>
  <si>
    <t>20369233039</t>
  </si>
  <si>
    <t>32056198770</t>
  </si>
  <si>
    <t>35949610317</t>
  </si>
  <si>
    <t>36401980656</t>
  </si>
  <si>
    <t>84006398453</t>
  </si>
  <si>
    <t>84008284228</t>
  </si>
  <si>
    <t>84009116295</t>
  </si>
  <si>
    <t>84022797209</t>
  </si>
  <si>
    <t>35690170963</t>
  </si>
  <si>
    <t>36139820453</t>
  </si>
  <si>
    <t>32449699421</t>
  </si>
  <si>
    <t>32686508368</t>
  </si>
  <si>
    <t>33978485295</t>
  </si>
  <si>
    <t>35981313371</t>
  </si>
  <si>
    <t>31157325974</t>
  </si>
  <si>
    <t>32835389294</t>
  </si>
  <si>
    <t>33544265352</t>
  </si>
  <si>
    <t>34294868717</t>
  </si>
  <si>
    <t>84012822025</t>
  </si>
  <si>
    <t>84008394183</t>
  </si>
  <si>
    <t>84010960860</t>
  </si>
  <si>
    <t>84017042721</t>
  </si>
  <si>
    <t>84020924831</t>
  </si>
  <si>
    <t>84021477417</t>
  </si>
  <si>
    <t>84023834707</t>
  </si>
  <si>
    <t>84023971460</t>
  </si>
  <si>
    <t>84028361187</t>
  </si>
  <si>
    <t>84028476722</t>
  </si>
  <si>
    <t>84028795273</t>
  </si>
  <si>
    <t>84028795397</t>
  </si>
  <si>
    <t>84029079983</t>
  </si>
  <si>
    <t>84029439847</t>
  </si>
  <si>
    <t>84029529356</t>
  </si>
  <si>
    <t>84029614254</t>
  </si>
  <si>
    <t>84029871426</t>
  </si>
  <si>
    <t>84030155602</t>
  </si>
  <si>
    <t>84011770880</t>
  </si>
  <si>
    <t>84013950963</t>
  </si>
  <si>
    <t>84013951059</t>
  </si>
  <si>
    <t>84018709841</t>
  </si>
  <si>
    <t>84021581257</t>
  </si>
  <si>
    <t>84026712185</t>
  </si>
  <si>
    <t>84026831135</t>
  </si>
  <si>
    <t>84018126510</t>
  </si>
  <si>
    <t>84006617126</t>
  </si>
  <si>
    <t>84007811075</t>
  </si>
  <si>
    <t>84008321261</t>
  </si>
  <si>
    <t>84008721316</t>
  </si>
  <si>
    <t>84008735534</t>
  </si>
  <si>
    <t>84009820939</t>
  </si>
  <si>
    <t>84010087611</t>
  </si>
  <si>
    <t>84010471348</t>
  </si>
  <si>
    <t>84010497130</t>
  </si>
  <si>
    <t>84010562598</t>
  </si>
  <si>
    <t>84010611901</t>
  </si>
  <si>
    <t>84010661384</t>
  </si>
  <si>
    <t>84010716890</t>
  </si>
  <si>
    <t>84010825662</t>
  </si>
  <si>
    <t>84010880918</t>
  </si>
  <si>
    <t>84011449732</t>
  </si>
  <si>
    <t>84011817298</t>
  </si>
  <si>
    <t>84012653768</t>
  </si>
  <si>
    <t>84013034837</t>
  </si>
  <si>
    <t>84017875913</t>
  </si>
  <si>
    <t>84018265033</t>
  </si>
  <si>
    <t>84018512798</t>
  </si>
  <si>
    <t>84019121690</t>
  </si>
  <si>
    <t>84019121952</t>
  </si>
  <si>
    <t>84026444635</t>
  </si>
  <si>
    <t>84029502979</t>
  </si>
  <si>
    <t>84007860260</t>
  </si>
  <si>
    <t>84008146800</t>
  </si>
  <si>
    <t>84008337533</t>
  </si>
  <si>
    <t>84009435314</t>
  </si>
  <si>
    <t>84010552160</t>
  </si>
  <si>
    <t>84010897648</t>
  </si>
  <si>
    <t>84011062211</t>
  </si>
  <si>
    <t>84011062244</t>
  </si>
  <si>
    <t>84014441978</t>
  </si>
  <si>
    <t>84015205600</t>
  </si>
  <si>
    <t>84015607923</t>
  </si>
  <si>
    <t>84018926152</t>
  </si>
  <si>
    <t>84020659113</t>
  </si>
  <si>
    <t>84028519826</t>
  </si>
  <si>
    <t>32686510037</t>
  </si>
  <si>
    <t>32064380875</t>
  </si>
  <si>
    <t>32586942276</t>
  </si>
  <si>
    <t>84031761000</t>
  </si>
  <si>
    <t>35893681695</t>
  </si>
  <si>
    <t>36139879189</t>
  </si>
  <si>
    <t>36165463272</t>
  </si>
  <si>
    <t>36386332984</t>
  </si>
  <si>
    <t>31995820000</t>
  </si>
  <si>
    <t>32016264867</t>
  </si>
  <si>
    <t>33404796655</t>
  </si>
  <si>
    <t>33650167181</t>
  </si>
  <si>
    <t>33973523101</t>
  </si>
  <si>
    <t>35279456524</t>
  </si>
  <si>
    <t>35350517893</t>
  </si>
  <si>
    <t>35426217773</t>
  </si>
  <si>
    <t>35590951655</t>
  </si>
  <si>
    <t>35796851648</t>
  </si>
  <si>
    <t>36139808979</t>
  </si>
  <si>
    <t>36391418425</t>
  </si>
  <si>
    <t>36432427151</t>
  </si>
  <si>
    <t>36559427203</t>
  </si>
  <si>
    <t>36607179266</t>
  </si>
  <si>
    <t>32726302035</t>
  </si>
  <si>
    <t>33557242806</t>
  </si>
  <si>
    <t>33844078213</t>
  </si>
  <si>
    <t>35419500330</t>
  </si>
  <si>
    <t>35938432040</t>
  </si>
  <si>
    <t>36498737813</t>
  </si>
  <si>
    <t>36499193042</t>
  </si>
  <si>
    <t>31833571013</t>
  </si>
  <si>
    <t>31967271915</t>
  </si>
  <si>
    <t>31967294263</t>
  </si>
  <si>
    <t>32039890933</t>
  </si>
  <si>
    <t>32411728708</t>
  </si>
  <si>
    <t>32436886267</t>
  </si>
  <si>
    <t>34657140960</t>
  </si>
  <si>
    <t>35398411043</t>
  </si>
  <si>
    <t>35871911229</t>
  </si>
  <si>
    <t>35893564551</t>
  </si>
  <si>
    <t>35913285344</t>
  </si>
  <si>
    <t>35913289439</t>
  </si>
  <si>
    <t>35925061714</t>
  </si>
  <si>
    <t>35938445469</t>
  </si>
  <si>
    <t>35962011667</t>
  </si>
  <si>
    <t>35981290782</t>
  </si>
  <si>
    <t>84033523926</t>
  </si>
  <si>
    <t>36165462213</t>
  </si>
  <si>
    <t>36188334238</t>
  </si>
  <si>
    <t>36375108218</t>
  </si>
  <si>
    <t>36375108252</t>
  </si>
  <si>
    <t>36375108365</t>
  </si>
  <si>
    <t>36391385601</t>
  </si>
  <si>
    <t>36432477544</t>
  </si>
  <si>
    <t>36432477599</t>
  </si>
  <si>
    <t>36432477612</t>
  </si>
  <si>
    <t>36432477770</t>
  </si>
  <si>
    <t>36432477850</t>
  </si>
  <si>
    <t>36509864810</t>
  </si>
  <si>
    <t>36531949312</t>
  </si>
  <si>
    <t>36712416721</t>
  </si>
  <si>
    <t>36762176313</t>
  </si>
  <si>
    <t>31203992517</t>
  </si>
  <si>
    <t>31991574748</t>
  </si>
  <si>
    <t>32181138648</t>
  </si>
  <si>
    <t>34442045221</t>
  </si>
  <si>
    <t>34442046972</t>
  </si>
  <si>
    <t>34844167355</t>
  </si>
  <si>
    <t>35031290342</t>
  </si>
  <si>
    <t>35163485321</t>
  </si>
  <si>
    <t>35287675386</t>
  </si>
  <si>
    <t>35488490192</t>
  </si>
  <si>
    <t>35491386721</t>
  </si>
  <si>
    <t>35509909203</t>
  </si>
  <si>
    <t>35518553721</t>
  </si>
  <si>
    <t>35690149761</t>
  </si>
  <si>
    <t>35893565601</t>
  </si>
  <si>
    <t>35981290501</t>
  </si>
  <si>
    <t>36013509971</t>
  </si>
  <si>
    <t>36209302056</t>
  </si>
  <si>
    <t>36432368171</t>
  </si>
  <si>
    <t>36441898663</t>
  </si>
  <si>
    <t>36498739195</t>
  </si>
  <si>
    <t>36759251773</t>
  </si>
  <si>
    <t>36891067576</t>
  </si>
  <si>
    <t>20369234883</t>
  </si>
  <si>
    <t>31341093601</t>
  </si>
  <si>
    <t>31960134179</t>
  </si>
  <si>
    <t>31967275603</t>
  </si>
  <si>
    <t>32079206731</t>
  </si>
  <si>
    <t>32230910907</t>
  </si>
  <si>
    <t>32359263090</t>
  </si>
  <si>
    <t>32394591041</t>
  </si>
  <si>
    <t>32460371280</t>
  </si>
  <si>
    <t>32504102185</t>
  </si>
  <si>
    <t>32672839465</t>
  </si>
  <si>
    <t>32673516839</t>
  </si>
  <si>
    <t>32883461185</t>
  </si>
  <si>
    <t>32919782465</t>
  </si>
  <si>
    <t>33218218928</t>
  </si>
  <si>
    <t>33464437404</t>
  </si>
  <si>
    <t>33548386145</t>
  </si>
  <si>
    <t>33579273588</t>
  </si>
  <si>
    <t>33600126018</t>
  </si>
  <si>
    <t>33773678211</t>
  </si>
  <si>
    <t>33773678391</t>
  </si>
  <si>
    <t>33789823727</t>
  </si>
  <si>
    <t>33844078166</t>
  </si>
  <si>
    <t>33943810408</t>
  </si>
  <si>
    <t>33956444446</t>
  </si>
  <si>
    <t>34230074818</t>
  </si>
  <si>
    <t>34230077387</t>
  </si>
  <si>
    <t>34397524724</t>
  </si>
  <si>
    <t>34410755895</t>
  </si>
  <si>
    <t>34483196668</t>
  </si>
  <si>
    <t>34682232206</t>
  </si>
  <si>
    <t>34746866344</t>
  </si>
  <si>
    <t>34928983198</t>
  </si>
  <si>
    <t>35089709560</t>
  </si>
  <si>
    <t>35136289215</t>
  </si>
  <si>
    <t>35320944402</t>
  </si>
  <si>
    <t>35491392269</t>
  </si>
  <si>
    <t>36236709818</t>
  </si>
  <si>
    <t>36409835703</t>
  </si>
  <si>
    <t>36458470468</t>
  </si>
  <si>
    <t>36499006100</t>
  </si>
  <si>
    <t>37040112668</t>
  </si>
  <si>
    <t>32066718279</t>
  </si>
  <si>
    <t>36005845277</t>
  </si>
  <si>
    <t>35124165714</t>
  </si>
  <si>
    <t>34699146522</t>
  </si>
  <si>
    <t>20173700732</t>
  </si>
  <si>
    <t>34780579709</t>
  </si>
  <si>
    <t>34975283306</t>
  </si>
  <si>
    <t>35059902637</t>
  </si>
  <si>
    <t>36129894291</t>
  </si>
  <si>
    <t>36150755271</t>
  </si>
  <si>
    <t>36257753411</t>
  </si>
  <si>
    <t>36257753783</t>
  </si>
  <si>
    <t>36342763445</t>
  </si>
  <si>
    <t>36474171436</t>
  </si>
  <si>
    <t>20217862539</t>
  </si>
  <si>
    <t>36831543297</t>
  </si>
  <si>
    <t>20173701191</t>
  </si>
  <si>
    <t>20173702763</t>
  </si>
  <si>
    <t>20217862890</t>
  </si>
  <si>
    <t>31957643716</t>
  </si>
  <si>
    <t>32149438812</t>
  </si>
  <si>
    <t>32430941190</t>
  </si>
  <si>
    <t>32451910338</t>
  </si>
  <si>
    <t>32453479748</t>
  </si>
  <si>
    <t>32473305564</t>
  </si>
  <si>
    <t>32835387219</t>
  </si>
  <si>
    <t>32853621612</t>
  </si>
  <si>
    <t>32875637672</t>
  </si>
  <si>
    <t>32945852965</t>
  </si>
  <si>
    <t>33103200169</t>
  </si>
  <si>
    <t>33524022527</t>
  </si>
  <si>
    <t>33585737736</t>
  </si>
  <si>
    <t>34061520540</t>
  </si>
  <si>
    <t>34181634131</t>
  </si>
  <si>
    <t>34325436718</t>
  </si>
  <si>
    <t>34459788042</t>
  </si>
  <si>
    <t>34460232718</t>
  </si>
  <si>
    <t>34578010292</t>
  </si>
  <si>
    <t>34780580294</t>
  </si>
  <si>
    <t>34925299111</t>
  </si>
  <si>
    <t>34993179675</t>
  </si>
  <si>
    <t>35089704947</t>
  </si>
  <si>
    <t>35186248906</t>
  </si>
  <si>
    <t>35332798660</t>
  </si>
  <si>
    <t>35345837185</t>
  </si>
  <si>
    <t>35890018184</t>
  </si>
  <si>
    <t>35895113721</t>
  </si>
  <si>
    <t>36137762718</t>
  </si>
  <si>
    <t>36342763570</t>
  </si>
  <si>
    <t>84010961911</t>
  </si>
  <si>
    <t>84016367966</t>
  </si>
  <si>
    <t>84021934500</t>
  </si>
  <si>
    <t>84026701149</t>
  </si>
  <si>
    <t>84026906533</t>
  </si>
  <si>
    <t>84028919642</t>
  </si>
  <si>
    <t>84029173793</t>
  </si>
  <si>
    <t>84029967731</t>
  </si>
  <si>
    <t>84030130007</t>
  </si>
  <si>
    <t>84031120475</t>
  </si>
  <si>
    <t>84031189948</t>
  </si>
  <si>
    <t>84031740863</t>
  </si>
  <si>
    <t>31794487157</t>
  </si>
  <si>
    <t>35259138093</t>
  </si>
  <si>
    <t>35705488941</t>
  </si>
  <si>
    <t>36614146641</t>
  </si>
  <si>
    <t>37027893943</t>
  </si>
  <si>
    <t>37028062939</t>
  </si>
  <si>
    <t>31947513041</t>
  </si>
  <si>
    <t>33817104599</t>
  </si>
  <si>
    <t>34090609116</t>
  </si>
  <si>
    <t>35215241648</t>
  </si>
  <si>
    <t>35518553528</t>
  </si>
  <si>
    <t>35871896561</t>
  </si>
  <si>
    <t>35929219510</t>
  </si>
  <si>
    <t>35981313291</t>
  </si>
  <si>
    <t>36139879305</t>
  </si>
  <si>
    <t>36500503191</t>
  </si>
  <si>
    <t>36684036486</t>
  </si>
  <si>
    <t>36708805665</t>
  </si>
  <si>
    <t>36708805938</t>
  </si>
  <si>
    <t>36725000455</t>
  </si>
  <si>
    <t>36740560826</t>
  </si>
  <si>
    <t>36740864417</t>
  </si>
  <si>
    <t>36762171053</t>
  </si>
  <si>
    <t>36831551763</t>
  </si>
  <si>
    <t>36831551821</t>
  </si>
  <si>
    <t>36840918143</t>
  </si>
  <si>
    <t>36933926897</t>
  </si>
  <si>
    <t>84012836004</t>
  </si>
  <si>
    <t>84019415013</t>
  </si>
  <si>
    <t>UGB YASBANTPUR</t>
  </si>
  <si>
    <t>SINAPALI ADB</t>
  </si>
  <si>
    <t>SINGJHAR ADB</t>
  </si>
  <si>
    <t>UGB SINAPALI</t>
  </si>
  <si>
    <t>SHYAMAKHUNTA</t>
  </si>
  <si>
    <t>CHOTKHANDA ADB</t>
  </si>
  <si>
    <t>UGB KENDUMUNDA</t>
  </si>
  <si>
    <t>AZADCHOWK KHARIAR</t>
  </si>
  <si>
    <t>CHEST INSTITUTE,DELHI</t>
  </si>
  <si>
    <t>05567</t>
  </si>
  <si>
    <t>13638</t>
  </si>
  <si>
    <t>05564</t>
  </si>
  <si>
    <t>08203</t>
  </si>
  <si>
    <t>10935</t>
  </si>
  <si>
    <t>10435</t>
  </si>
  <si>
    <t>05566</t>
  </si>
  <si>
    <t>RUKGB</t>
  </si>
  <si>
    <t>ARMELA</t>
  </si>
  <si>
    <t>LIMGACHHCHOWK</t>
  </si>
  <si>
    <t>GOB-HANSPADA</t>
  </si>
  <si>
    <t>GADRAMAL</t>
  </si>
  <si>
    <t>GAN-MALIPADA</t>
  </si>
  <si>
    <t>KUNTI MEHER</t>
  </si>
  <si>
    <t>KAMALE MAJHI</t>
  </si>
  <si>
    <t>SABITA BAG</t>
  </si>
  <si>
    <t>ASTAMI MAJHI</t>
  </si>
  <si>
    <t>NILENDRI SA</t>
  </si>
  <si>
    <t>PUSPANJALI SA</t>
  </si>
  <si>
    <t>121006296876</t>
  </si>
  <si>
    <t>M</t>
  </si>
  <si>
    <t>F</t>
  </si>
  <si>
    <t>MF</t>
  </si>
  <si>
    <t>Received All Due</t>
  </si>
  <si>
    <t>Kuliapathar</t>
  </si>
  <si>
    <t>kusumjore</t>
  </si>
  <si>
    <t>BAIDPADA</t>
  </si>
  <si>
    <t>GOBINDPUR</t>
  </si>
  <si>
    <t>BIMALE MAJHI</t>
  </si>
  <si>
    <t>SBIN0013638</t>
  </si>
  <si>
    <t>SBIN0005567</t>
  </si>
  <si>
    <t>SBIN0005564</t>
  </si>
  <si>
    <t>SBIN0008203</t>
  </si>
  <si>
    <t>SBIN0010935</t>
  </si>
  <si>
    <t>SBIN0010435</t>
  </si>
  <si>
    <t>LOHORAPADA</t>
  </si>
  <si>
    <t>GENDULPANI</t>
  </si>
  <si>
    <t>URMILA BHOI</t>
  </si>
  <si>
    <t>MANJULA BAG</t>
  </si>
  <si>
    <t>DOLAMANI MAJHI</t>
  </si>
  <si>
    <t>S#</t>
  </si>
  <si>
    <t>Date</t>
  </si>
  <si>
    <t>e_Pay Order No</t>
  </si>
  <si>
    <t>1st Transacted</t>
  </si>
  <si>
    <t>Reversal</t>
  </si>
  <si>
    <t>1st Net</t>
  </si>
  <si>
    <t>1st in Tracker</t>
  </si>
  <si>
    <t>2nd Transacted</t>
  </si>
  <si>
    <t>2nd Net</t>
  </si>
  <si>
    <t>2nd in Tracker</t>
  </si>
  <si>
    <t>Remarks</t>
  </si>
  <si>
    <t>24/09/2017</t>
  </si>
  <si>
    <t>CTA8606097</t>
  </si>
  <si>
    <t>1 Ben access paid &amp; Recovered</t>
  </si>
  <si>
    <t>CNAAFERJU5</t>
  </si>
  <si>
    <t>4 Ben access paid  &amp; Recovered</t>
  </si>
  <si>
    <t>27/09/2017</t>
  </si>
  <si>
    <t>CNAAFFZPJ3</t>
  </si>
  <si>
    <t>2 Ben access paid  &amp; Recovered</t>
  </si>
  <si>
    <t>CTA8868486</t>
  </si>
  <si>
    <t>7 Ben access paid  &amp; Recovered</t>
  </si>
  <si>
    <t>06/10/2017</t>
  </si>
  <si>
    <t>CNAAFJTZB4</t>
  </si>
  <si>
    <t>CTA9630178</t>
  </si>
  <si>
    <t>16/10/2017</t>
  </si>
  <si>
    <t>CNAAFONWE4</t>
  </si>
  <si>
    <t>CTB0538562</t>
  </si>
  <si>
    <t>18/10/2017</t>
  </si>
  <si>
    <t>CTB0816925</t>
  </si>
  <si>
    <t>CNAAFQCJM6</t>
  </si>
  <si>
    <t>30/10/2017</t>
  </si>
  <si>
    <t>CNAAFTSUQ8</t>
  </si>
  <si>
    <t>CTB1549343</t>
  </si>
  <si>
    <t>05/11/2017</t>
  </si>
  <si>
    <t>CTB2187348</t>
  </si>
  <si>
    <t>CNAAFWXJX2</t>
  </si>
  <si>
    <t>27/11/2017</t>
  </si>
  <si>
    <t>CNAAGGJNI3</t>
  </si>
  <si>
    <t>CTB3888504</t>
  </si>
  <si>
    <t>19/12/2017</t>
  </si>
  <si>
    <t>CNAAGQYSU1</t>
  </si>
  <si>
    <t>CTB5769823</t>
  </si>
  <si>
    <t>27/12/2017</t>
  </si>
  <si>
    <t>CNAAGUOAH4</t>
  </si>
  <si>
    <t>CTB6451753</t>
  </si>
  <si>
    <t>05/01/2018</t>
  </si>
  <si>
    <t>CTB7343384</t>
  </si>
  <si>
    <t>06/01/2018</t>
  </si>
  <si>
    <t>CNAAGZLOW7</t>
  </si>
  <si>
    <t>12/02/2018</t>
  </si>
  <si>
    <t>CNAAHRKKV4</t>
  </si>
  <si>
    <t>CTC0486154</t>
  </si>
  <si>
    <t>04/03/2018</t>
  </si>
  <si>
    <t>CNAAIASLL9</t>
  </si>
  <si>
    <t>CTC2126257</t>
  </si>
  <si>
    <t>12/03/2018</t>
  </si>
  <si>
    <t>CNAAIFLAQ0</t>
  </si>
  <si>
    <t>CTC2966045</t>
  </si>
  <si>
    <t>29/03/2018</t>
  </si>
  <si>
    <t>CNAAIJGHC7</t>
  </si>
  <si>
    <t>CTC4597510</t>
  </si>
  <si>
    <t>16/04/2018</t>
  </si>
  <si>
    <t>CTC6223844</t>
  </si>
  <si>
    <t>CNAAIYFRE5</t>
  </si>
  <si>
    <t>22/06/2018</t>
  </si>
  <si>
    <t>CTD1761347</t>
  </si>
  <si>
    <t>CNAAKFLCQ3</t>
  </si>
  <si>
    <t>26/06/2018</t>
  </si>
  <si>
    <t>CNAAKGHBZ7</t>
  </si>
  <si>
    <t>28/06/2018</t>
  </si>
  <si>
    <t>CNAAKHVJJ9</t>
  </si>
  <si>
    <t>CTD2183082 (CTD2171194)</t>
  </si>
  <si>
    <t>25/07/2018</t>
  </si>
  <si>
    <t>CNAAKWFIG2</t>
  </si>
  <si>
    <t>CTD4522758 (CTD4520746)</t>
  </si>
  <si>
    <t>27/07/2018</t>
  </si>
  <si>
    <t>CNAAKWUKM2</t>
  </si>
  <si>
    <t>CTD4629916 (CTD4609709)</t>
  </si>
  <si>
    <t>JHARANA MEHER</t>
  </si>
  <si>
    <t>PADMABATI MEHER</t>
  </si>
  <si>
    <t>TILOTTAMA MAJHI</t>
  </si>
  <si>
    <t>CHANDANI MAJHI</t>
  </si>
  <si>
    <t>SARASWATI MAJHI</t>
  </si>
  <si>
    <t>GHUCHAGUDA</t>
  </si>
  <si>
    <t>13/08/2018</t>
  </si>
  <si>
    <t>CNAALDUGE6</t>
  </si>
  <si>
    <t>CTD5769366</t>
  </si>
  <si>
    <t>CNAALFWPZ6</t>
  </si>
  <si>
    <t>CTD6122793</t>
  </si>
  <si>
    <t>KAINTPADAR</t>
  </si>
  <si>
    <t>AHALYA NAIK</t>
  </si>
  <si>
    <t>DEBAKI SUNANI</t>
  </si>
  <si>
    <t>LATA MEHER</t>
  </si>
  <si>
    <t>19/09/2018</t>
  </si>
  <si>
    <t>CNAALYKWU2</t>
  </si>
  <si>
    <t>CTD9160204</t>
  </si>
  <si>
    <t>MAH-DHINGIAMUNDA</t>
  </si>
  <si>
    <t>BRM-MAJHIPADA</t>
  </si>
  <si>
    <t>CHANCHALA NAG</t>
  </si>
  <si>
    <t>MAMATA BAG</t>
  </si>
  <si>
    <t>LOBANI MAJHI</t>
  </si>
  <si>
    <t>KASTURI MAJHI</t>
  </si>
  <si>
    <t>JAIMANI NIAL</t>
  </si>
  <si>
    <t>02/11/2018</t>
  </si>
  <si>
    <t>CTE3007269</t>
  </si>
  <si>
    <t>CNAAMVUSN1</t>
  </si>
  <si>
    <t>CTE3007729</t>
  </si>
  <si>
    <t>CNAAMVUTR0</t>
  </si>
  <si>
    <t>05/11/2018</t>
  </si>
  <si>
    <t>CNAAMXWLJ4</t>
  </si>
  <si>
    <t>CTE3334158</t>
  </si>
  <si>
    <t>JAIMANI BANDICHHOR</t>
  </si>
  <si>
    <t>NIRMALA SUNANI</t>
  </si>
  <si>
    <t>KRP-MAJHIPADA</t>
  </si>
  <si>
    <t>15/11/2018</t>
  </si>
  <si>
    <t>CNAANCHJI0</t>
  </si>
  <si>
    <t>CTE4074718</t>
  </si>
  <si>
    <t>19/11/2018</t>
  </si>
  <si>
    <t>CNAANEBFH0</t>
  </si>
  <si>
    <t>CTE4370133</t>
  </si>
  <si>
    <t>CTE4474517</t>
  </si>
  <si>
    <t>20/11/2018</t>
  </si>
  <si>
    <t>Gram Panchayat</t>
  </si>
  <si>
    <t>JAGYASENI MAJHI</t>
  </si>
  <si>
    <t>BASANTI SETHI</t>
  </si>
  <si>
    <t>SRABANI MAJHI</t>
  </si>
  <si>
    <t>PIRABATI MAJHI</t>
  </si>
  <si>
    <t>PADMINI MEHER</t>
  </si>
  <si>
    <t>TARUNI MEHER</t>
  </si>
  <si>
    <t>SABITRI MAJHI</t>
  </si>
  <si>
    <t>CHHOTI MEHER</t>
  </si>
  <si>
    <t>HARABATI MEHER</t>
  </si>
  <si>
    <t>BILASA MEHER</t>
  </si>
  <si>
    <t>SUCHISMITA KAR</t>
  </si>
  <si>
    <t>HINGULA MEHER</t>
  </si>
  <si>
    <t>NILIMA MAJHI</t>
  </si>
  <si>
    <t>JAGYASENI SUNANI</t>
  </si>
  <si>
    <t>TILLOTAMA JAGAT</t>
  </si>
  <si>
    <t>DOLAMANI KATA</t>
  </si>
  <si>
    <t>DINAMANI NAIK</t>
  </si>
  <si>
    <t>RADHIKA PATRA</t>
  </si>
  <si>
    <t>PIRA HATI</t>
  </si>
  <si>
    <t>JUGESWARI PATEL</t>
  </si>
  <si>
    <t>PUSPANJALI NAIK</t>
  </si>
  <si>
    <t>DASMATI SAGAR</t>
  </si>
  <si>
    <t>NA</t>
  </si>
  <si>
    <t>Santilata Jena</t>
  </si>
  <si>
    <t>GORLA</t>
  </si>
  <si>
    <t>BANDITA RANI PRADHANI</t>
  </si>
  <si>
    <t>KABITA NAIK</t>
  </si>
  <si>
    <t>ANJANA AHIR</t>
  </si>
  <si>
    <t>BHANUMATI NAIK</t>
  </si>
  <si>
    <t>DALIMBA BHOI</t>
  </si>
  <si>
    <t>SABITA NAG</t>
  </si>
  <si>
    <t>KAMALE DEI</t>
  </si>
  <si>
    <t>SABITA PRADHAN</t>
  </si>
  <si>
    <t>SAMUNTAL ROUTI</t>
  </si>
  <si>
    <t>TARULATA BAG</t>
  </si>
  <si>
    <t>HEMA MAJHI</t>
  </si>
  <si>
    <t>ASHOK KU. GHIVELA</t>
  </si>
  <si>
    <t>Kainta Jagat</t>
  </si>
  <si>
    <t>GAYATRI SARAF</t>
  </si>
  <si>
    <t>LAXMIPRIYA SA</t>
  </si>
  <si>
    <t>DROPADI KATA</t>
  </si>
  <si>
    <t>JANABI SA</t>
  </si>
  <si>
    <t>TILLOTAMA SA</t>
  </si>
  <si>
    <t>GEETANJALI KATA</t>
  </si>
  <si>
    <t>MITANJALI THELA</t>
  </si>
  <si>
    <t>GOMATI BAG</t>
  </si>
  <si>
    <t>GITANJALI NAIK</t>
  </si>
  <si>
    <t>MADANA GHIVELA</t>
  </si>
  <si>
    <t>PUNE SUNARI</t>
  </si>
  <si>
    <t>KAMALA NIAL</t>
  </si>
  <si>
    <t>DUKHILA BAG</t>
  </si>
  <si>
    <t>NANDINI SUNANI</t>
  </si>
  <si>
    <t>TARASA HANS</t>
  </si>
  <si>
    <t>TAPASWINI MAJHI</t>
  </si>
  <si>
    <t>KANTI SA</t>
  </si>
  <si>
    <t>SUBHRAKESHI PRADHAN</t>
  </si>
  <si>
    <t>KSHITISUTA BAG</t>
  </si>
  <si>
    <t>MATHURA BAG</t>
  </si>
  <si>
    <t>MINI</t>
  </si>
  <si>
    <t>AKHADABHATA</t>
  </si>
  <si>
    <t>441880930830</t>
  </si>
  <si>
    <t>14/12/2018</t>
  </si>
  <si>
    <t>15/12/2018</t>
  </si>
  <si>
    <t>CNAANRTBX0</t>
  </si>
  <si>
    <t>CTE6519614 (CTE6516782)</t>
  </si>
  <si>
    <t>CNAANSQST8</t>
  </si>
  <si>
    <t>CTE6659664</t>
  </si>
  <si>
    <t>AWW INCENTIVE</t>
  </si>
  <si>
    <t>AWH INCENTIVE</t>
  </si>
  <si>
    <t>X</t>
  </si>
  <si>
    <t>JAME MAJHI</t>
  </si>
  <si>
    <t>PRAMILA SA</t>
  </si>
  <si>
    <t>HRUDESWARI MAJHI</t>
  </si>
  <si>
    <t>21/01/2019</t>
  </si>
  <si>
    <t>CNAAOLQIP3</t>
  </si>
  <si>
    <t>CTE9660919</t>
  </si>
  <si>
    <t>30/01/2019</t>
  </si>
  <si>
    <t>CNAAOQDYD3</t>
  </si>
  <si>
    <t>CTF0352363 (CTF0349492)</t>
  </si>
  <si>
    <t>MAIN</t>
  </si>
  <si>
    <t>AWC Type</t>
  </si>
  <si>
    <t>15/02/2019</t>
  </si>
  <si>
    <t>CTF1829644</t>
  </si>
  <si>
    <t>CNAAOZQWF8</t>
  </si>
  <si>
    <t>16/02/2019</t>
  </si>
  <si>
    <t>CNAAPAOBM6</t>
  </si>
  <si>
    <t>CTF1975543 (CTF1964528)</t>
  </si>
  <si>
    <t>RAMA MAJHI</t>
  </si>
  <si>
    <t>RAIBARI HANS</t>
  </si>
  <si>
    <t>SAIRENDRI MAJHI</t>
  </si>
  <si>
    <t>RASMITA MAJHI</t>
  </si>
  <si>
    <t>NOT FOUND</t>
  </si>
  <si>
    <t>18/03/2019</t>
  </si>
  <si>
    <t>CNAAPRVLO5</t>
  </si>
  <si>
    <t>CTF4708576</t>
  </si>
  <si>
    <t>20/03/2019</t>
  </si>
  <si>
    <t>CNAAPTECC3</t>
  </si>
  <si>
    <t>CTF4887715 (CTF4876981)</t>
  </si>
  <si>
    <t>RAJULA SUNANI</t>
  </si>
  <si>
    <t>09/04/2019</t>
  </si>
  <si>
    <t>CNAAQFFMC7</t>
  </si>
  <si>
    <t>10/04/2019</t>
  </si>
  <si>
    <t>CTF6779017</t>
  </si>
  <si>
    <t>CTF6768318</t>
  </si>
  <si>
    <t>CNAAQFIMG0</t>
  </si>
  <si>
    <t>JANAKI MEHER</t>
  </si>
  <si>
    <t>15/04/2019</t>
  </si>
  <si>
    <t>CTF7274522</t>
  </si>
  <si>
    <t>CNAAQIGVP0</t>
  </si>
  <si>
    <t>16/04/2019</t>
  </si>
  <si>
    <t>CNAAQIVJZ4</t>
  </si>
  <si>
    <t>CTF7335062</t>
  </si>
  <si>
    <t>B182201SNP001</t>
  </si>
  <si>
    <t>B182201SNP002</t>
  </si>
  <si>
    <t>B182201SNP003</t>
  </si>
  <si>
    <t>B182201SNP004</t>
  </si>
  <si>
    <t>B182201SNP005</t>
  </si>
  <si>
    <t>B182201SNP006</t>
  </si>
  <si>
    <t>B182201SNP007</t>
  </si>
  <si>
    <t>B182201SNP008</t>
  </si>
  <si>
    <t>B182201SNP009</t>
  </si>
  <si>
    <t>B182201SNP010</t>
  </si>
  <si>
    <t>B182201SNP011</t>
  </si>
  <si>
    <t>B182201SNP012</t>
  </si>
  <si>
    <t>B182201SNP013</t>
  </si>
  <si>
    <t>B182201SNP014</t>
  </si>
  <si>
    <t>B182201SNP015</t>
  </si>
  <si>
    <t>B182201SNP016</t>
  </si>
  <si>
    <t>B182201SNP017</t>
  </si>
  <si>
    <t>B182201SNP018</t>
  </si>
  <si>
    <t>B182201SNP019</t>
  </si>
  <si>
    <t>B182201SNP020</t>
  </si>
  <si>
    <t>B182201SNP021</t>
  </si>
  <si>
    <t>B182201SNP022</t>
  </si>
  <si>
    <t>B182201SNP023</t>
  </si>
  <si>
    <t>B182201SNP024</t>
  </si>
  <si>
    <t>B182201SNP025</t>
  </si>
  <si>
    <t>B182201SNP026</t>
  </si>
  <si>
    <t>B182201SNP027</t>
  </si>
  <si>
    <t>B182201SNP028</t>
  </si>
  <si>
    <t>B182201SNP029</t>
  </si>
  <si>
    <t>B182201SNP030</t>
  </si>
  <si>
    <t>B182201SNP031</t>
  </si>
  <si>
    <t>B182201SNP032</t>
  </si>
  <si>
    <t>B182201SNP033</t>
  </si>
  <si>
    <t>B182201SNP034</t>
  </si>
  <si>
    <t>B182201SNP035</t>
  </si>
  <si>
    <t>B182201SNP036</t>
  </si>
  <si>
    <t>B182201SNP037</t>
  </si>
  <si>
    <t>B182201SNP038</t>
  </si>
  <si>
    <t>B182201SNP039</t>
  </si>
  <si>
    <t>B182201SNP040</t>
  </si>
  <si>
    <t>B182201SNP041</t>
  </si>
  <si>
    <t>B182201SNP042</t>
  </si>
  <si>
    <t>B182201SNP043</t>
  </si>
  <si>
    <t>B182201SNP044</t>
  </si>
  <si>
    <t>B182201SNP045</t>
  </si>
  <si>
    <t>B182201SNP046</t>
  </si>
  <si>
    <t>B182201SNP047</t>
  </si>
  <si>
    <t>B182201SNP048</t>
  </si>
  <si>
    <t>B182201SNP049</t>
  </si>
  <si>
    <t>B182201SNP050</t>
  </si>
  <si>
    <t>B182201SNP051</t>
  </si>
  <si>
    <t>B182201SNP052</t>
  </si>
  <si>
    <t>B182201SNP053</t>
  </si>
  <si>
    <t>B182201SNP054</t>
  </si>
  <si>
    <t>B182201SNP055</t>
  </si>
  <si>
    <t>B182201SNP056</t>
  </si>
  <si>
    <t>B182201SNP057</t>
  </si>
  <si>
    <t>B182201SNP058</t>
  </si>
  <si>
    <t>B182201SNP059</t>
  </si>
  <si>
    <t>B182201SNP060</t>
  </si>
  <si>
    <t>B182201SNP061</t>
  </si>
  <si>
    <t>B182201SNP062</t>
  </si>
  <si>
    <t>B182201SNP063</t>
  </si>
  <si>
    <t>B182201SNP064</t>
  </si>
  <si>
    <t>B182201SNP065</t>
  </si>
  <si>
    <t>B182201SNP066</t>
  </si>
  <si>
    <t>B182201SNP067</t>
  </si>
  <si>
    <t>B182201SNP068</t>
  </si>
  <si>
    <t>B182201SNP069</t>
  </si>
  <si>
    <t>B182201SNP070</t>
  </si>
  <si>
    <t>B182201SNP071</t>
  </si>
  <si>
    <t>B182201SNP072</t>
  </si>
  <si>
    <t>B182201SNP073</t>
  </si>
  <si>
    <t>B182201SNP074</t>
  </si>
  <si>
    <t>B182201SNP075</t>
  </si>
  <si>
    <t>B182201SNP076</t>
  </si>
  <si>
    <t>B182201SNP077</t>
  </si>
  <si>
    <t>B182201SNP078</t>
  </si>
  <si>
    <t>B182201SNP079</t>
  </si>
  <si>
    <t>B182201SNP080</t>
  </si>
  <si>
    <t>B182201SNP081</t>
  </si>
  <si>
    <t>B182201SNP082</t>
  </si>
  <si>
    <t>B182201SNP083</t>
  </si>
  <si>
    <t>B182201SNP084</t>
  </si>
  <si>
    <t>B182201SNP085</t>
  </si>
  <si>
    <t>B182201SNP086</t>
  </si>
  <si>
    <t>B182201SNP087</t>
  </si>
  <si>
    <t>B182201SNP088</t>
  </si>
  <si>
    <t>B182201SNP089</t>
  </si>
  <si>
    <t>B182201SNP090</t>
  </si>
  <si>
    <t>B182201SNP091</t>
  </si>
  <si>
    <t>B182201SNP092</t>
  </si>
  <si>
    <t>B182201SNP093</t>
  </si>
  <si>
    <t>B182201SNP094</t>
  </si>
  <si>
    <t>B182201SNP095</t>
  </si>
  <si>
    <t>B182201SNP096</t>
  </si>
  <si>
    <t>B182201SNP097</t>
  </si>
  <si>
    <t>B182201SNP098</t>
  </si>
  <si>
    <t>B182201SNP099</t>
  </si>
  <si>
    <t>B182201SNP100</t>
  </si>
  <si>
    <t>B182201SNP101</t>
  </si>
  <si>
    <t>B182201SNP102</t>
  </si>
  <si>
    <t>B182201SNP103</t>
  </si>
  <si>
    <t>B182201SNP104</t>
  </si>
  <si>
    <t>B182201SNP105</t>
  </si>
  <si>
    <t>B182201SNP106</t>
  </si>
  <si>
    <t>B182201SNP107</t>
  </si>
  <si>
    <t>B182201SNP108</t>
  </si>
  <si>
    <t>B182201SNP109</t>
  </si>
  <si>
    <t>B182201SNP110</t>
  </si>
  <si>
    <t>B182201SNP111</t>
  </si>
  <si>
    <t>B182201SNP112</t>
  </si>
  <si>
    <t>B182201SNP113</t>
  </si>
  <si>
    <t>B182201SNP114</t>
  </si>
  <si>
    <t>B182201SNP115</t>
  </si>
  <si>
    <t>B182201SNP116</t>
  </si>
  <si>
    <t>B182201SNP117</t>
  </si>
  <si>
    <t>B182201SNP118</t>
  </si>
  <si>
    <t>B182201SNP119</t>
  </si>
  <si>
    <t>B182201SNP120</t>
  </si>
  <si>
    <t>B182201SNP121</t>
  </si>
  <si>
    <t>B182201SNP122</t>
  </si>
  <si>
    <t>B182201SNP123</t>
  </si>
  <si>
    <t>B182201SNP124</t>
  </si>
  <si>
    <t>B182201SNP125</t>
  </si>
  <si>
    <t>B182201SNP126</t>
  </si>
  <si>
    <t>B182201SNP127</t>
  </si>
  <si>
    <t>B182201SNP128</t>
  </si>
  <si>
    <t>B182201SNP129</t>
  </si>
  <si>
    <t>B182201SNP130</t>
  </si>
  <si>
    <t>B182201SNP131</t>
  </si>
  <si>
    <t>B182201SNP132</t>
  </si>
  <si>
    <t>B182201SNP133</t>
  </si>
  <si>
    <t>B182201SNP134</t>
  </si>
  <si>
    <t>B182201SNP135</t>
  </si>
  <si>
    <t>B182201SNP136</t>
  </si>
  <si>
    <t>B182201SNP137</t>
  </si>
  <si>
    <t>B182201SNP138</t>
  </si>
  <si>
    <t>B182201SNP139</t>
  </si>
  <si>
    <t>B182201SNP140</t>
  </si>
  <si>
    <t>B182201SNP141</t>
  </si>
  <si>
    <t>B182201SNP142</t>
  </si>
  <si>
    <t>B182201SNP143</t>
  </si>
  <si>
    <t>B182201SNP144</t>
  </si>
  <si>
    <t>B182201SNP145</t>
  </si>
  <si>
    <t>B182201SNP146</t>
  </si>
  <si>
    <t>B182201SNP147</t>
  </si>
  <si>
    <t>B182201SNP148</t>
  </si>
  <si>
    <t>B182201SNP149</t>
  </si>
  <si>
    <t>B182201SNP150</t>
  </si>
  <si>
    <t>B182201SNP151</t>
  </si>
  <si>
    <t>B182201SNP152</t>
  </si>
  <si>
    <t>B182201SNP153</t>
  </si>
  <si>
    <t>B182201SNP154</t>
  </si>
  <si>
    <t>B182201SNP155</t>
  </si>
  <si>
    <t>B182201SNP156</t>
  </si>
  <si>
    <t>B182201SNP157</t>
  </si>
  <si>
    <t>B182201SNP158</t>
  </si>
  <si>
    <t>B182201SNP159</t>
  </si>
  <si>
    <t>B182201SNP160</t>
  </si>
  <si>
    <t>B182201SNP161</t>
  </si>
  <si>
    <t>B182201SNP162</t>
  </si>
  <si>
    <t>B182201SNP163</t>
  </si>
  <si>
    <t>B182201SNP164</t>
  </si>
  <si>
    <t>B182201SNP165</t>
  </si>
  <si>
    <t>B182201SNP166</t>
  </si>
  <si>
    <t>B182201SNP167</t>
  </si>
  <si>
    <t>B182201SNP168</t>
  </si>
  <si>
    <t>B182201SNP169</t>
  </si>
  <si>
    <t>B182201SNP170</t>
  </si>
  <si>
    <t>B182201SNP171</t>
  </si>
  <si>
    <t>B182201SNP172</t>
  </si>
  <si>
    <t>B182201SNP173</t>
  </si>
  <si>
    <t>B182201SNP174</t>
  </si>
  <si>
    <t>B182201SNP175</t>
  </si>
  <si>
    <t>B182201SNP176</t>
  </si>
  <si>
    <t>B182201SNP177</t>
  </si>
  <si>
    <t>B182201SNP178</t>
  </si>
  <si>
    <t>B182201SNP179</t>
  </si>
  <si>
    <t>B182201SNP180</t>
  </si>
  <si>
    <t>B182201SNP181</t>
  </si>
  <si>
    <t>B182201SNP182</t>
  </si>
  <si>
    <t>B182201SNP183</t>
  </si>
  <si>
    <t>B182201SNP184</t>
  </si>
  <si>
    <t>B182201SNP185</t>
  </si>
  <si>
    <t>B182201SNP186</t>
  </si>
  <si>
    <t>B182201SNP187</t>
  </si>
  <si>
    <t>B182201SNP188</t>
  </si>
  <si>
    <t>B182201SNP189</t>
  </si>
  <si>
    <t>B182201SNP190</t>
  </si>
  <si>
    <t>B182201SNP191</t>
  </si>
  <si>
    <t>B182201SNP192</t>
  </si>
  <si>
    <t>B182201SNP193</t>
  </si>
  <si>
    <t>B182201SNP194</t>
  </si>
  <si>
    <t>B182201SNP195</t>
  </si>
  <si>
    <t>B182201SNP196</t>
  </si>
  <si>
    <t>B182201SNP197</t>
  </si>
  <si>
    <t>B182201SNP198</t>
  </si>
  <si>
    <t>B182201SNP199</t>
  </si>
  <si>
    <t>B182201SNP200</t>
  </si>
  <si>
    <t>B182201SNP201</t>
  </si>
  <si>
    <t>B182201SNP202</t>
  </si>
  <si>
    <t>B182201SNP203</t>
  </si>
  <si>
    <t>B182201SNP204</t>
  </si>
  <si>
    <t>B182201SNP205</t>
  </si>
  <si>
    <t>B182201SNP206</t>
  </si>
  <si>
    <t>B182201SNP207</t>
  </si>
  <si>
    <t>B182201SNP208</t>
  </si>
  <si>
    <t>B182201SNP209</t>
  </si>
  <si>
    <t>B182201SNP210</t>
  </si>
  <si>
    <t>B182201SNP211</t>
  </si>
  <si>
    <t>B182201SNP212</t>
  </si>
  <si>
    <t>B182201SNP213</t>
  </si>
  <si>
    <t>B182201SNP214</t>
  </si>
  <si>
    <t>B182201SNP215</t>
  </si>
  <si>
    <t>B182201SNP216</t>
  </si>
  <si>
    <t>B182201SNP217</t>
  </si>
  <si>
    <t>B182201SNP218</t>
  </si>
  <si>
    <t>B182201SNP219</t>
  </si>
  <si>
    <t>B182201SNP220</t>
  </si>
  <si>
    <t>B182201SNP221</t>
  </si>
  <si>
    <t>B182201SNP222</t>
  </si>
  <si>
    <t>B182201SNP223</t>
  </si>
  <si>
    <t>B182201SNP224</t>
  </si>
  <si>
    <t>B182201SNP225</t>
  </si>
  <si>
    <t>B182201SNP226</t>
  </si>
  <si>
    <t>B182201SNP227</t>
  </si>
  <si>
    <t>B182201SNP228</t>
  </si>
  <si>
    <t>B182201SNP229</t>
  </si>
  <si>
    <t>B182201SNP230</t>
  </si>
  <si>
    <t>B182201SNP231</t>
  </si>
  <si>
    <t>B182201SNP232</t>
  </si>
  <si>
    <t>B182201SNP233</t>
  </si>
  <si>
    <t>B182201SNP234</t>
  </si>
  <si>
    <t>B182201SNP235</t>
  </si>
  <si>
    <t>B182201SNP236</t>
  </si>
  <si>
    <t>B182201SNP237</t>
  </si>
  <si>
    <t>B182201SNP238</t>
  </si>
  <si>
    <t>B182201SNP239</t>
  </si>
  <si>
    <t>B182201SNP240</t>
  </si>
  <si>
    <t>B182201SNP241</t>
  </si>
  <si>
    <t>B182201SNP242</t>
  </si>
  <si>
    <t>B182201SNP243</t>
  </si>
  <si>
    <t>B182201SNP244</t>
  </si>
  <si>
    <t>B182201SNP245</t>
  </si>
  <si>
    <t>B182201SNP246</t>
  </si>
  <si>
    <t>B182201SNP247</t>
  </si>
  <si>
    <t>B182201SNP248</t>
  </si>
  <si>
    <t>B182201SNP249</t>
  </si>
  <si>
    <t>B182201SNP250</t>
  </si>
  <si>
    <t>B182201SNP251</t>
  </si>
  <si>
    <t>B182201SNP252</t>
  </si>
  <si>
    <t>B182201SNP253</t>
  </si>
  <si>
    <t>B182201SNP254</t>
  </si>
  <si>
    <t>B182201SNP255</t>
  </si>
  <si>
    <t>B182201SNP256</t>
  </si>
  <si>
    <t>B182201SNP257</t>
  </si>
  <si>
    <t>B182201SNP258</t>
  </si>
  <si>
    <t>B182201SNP259</t>
  </si>
  <si>
    <t>B182201SNP260</t>
  </si>
  <si>
    <t>B182201SNP261</t>
  </si>
  <si>
    <t>B182201SNP262</t>
  </si>
  <si>
    <t>B182201SNP263</t>
  </si>
  <si>
    <t>B182201SNP264</t>
  </si>
  <si>
    <t>B182201SNP265</t>
  </si>
  <si>
    <t>B182201SNP266</t>
  </si>
  <si>
    <t>B182201SNP267</t>
  </si>
  <si>
    <t>B182201SNP268</t>
  </si>
  <si>
    <t>B182201SNP269</t>
  </si>
  <si>
    <t>B182201SNP270</t>
  </si>
  <si>
    <t>B182201SNP271</t>
  </si>
  <si>
    <t>B182201SNP272</t>
  </si>
  <si>
    <t>B182201SNP273</t>
  </si>
  <si>
    <t>B182201SNP274</t>
  </si>
  <si>
    <t>B182201SNP275</t>
  </si>
  <si>
    <t>B182201SNP276</t>
  </si>
  <si>
    <t>B182201SNP277</t>
  </si>
  <si>
    <t>B182201SNP278</t>
  </si>
  <si>
    <t>B182201SNP279</t>
  </si>
  <si>
    <t>B182201SNP280</t>
  </si>
  <si>
    <t>B182201SNP281</t>
  </si>
  <si>
    <t>B182201SNP282</t>
  </si>
  <si>
    <t>B182201SNP283</t>
  </si>
  <si>
    <t>B182201SNP284</t>
  </si>
  <si>
    <t>B182201SNP285</t>
  </si>
  <si>
    <t>B182201SNP286</t>
  </si>
  <si>
    <t>B182201SNP287</t>
  </si>
  <si>
    <t>B182201SNP288</t>
  </si>
  <si>
    <t>B182201SNP289</t>
  </si>
  <si>
    <t>B182201SNP290</t>
  </si>
  <si>
    <t>B182201SNP291</t>
  </si>
  <si>
    <t>B182201SNP292</t>
  </si>
  <si>
    <t>B182201SNP293</t>
  </si>
  <si>
    <t>B182201SNP294</t>
  </si>
  <si>
    <t>B182201SNP295</t>
  </si>
  <si>
    <t>B182201SNP296</t>
  </si>
  <si>
    <t>B182201SNP297</t>
  </si>
  <si>
    <t>B182201SNP298</t>
  </si>
  <si>
    <t>B182201SNP299</t>
  </si>
  <si>
    <t>B182201SNP300</t>
  </si>
  <si>
    <t>B182201SNP301</t>
  </si>
  <si>
    <t>B182201SNP302</t>
  </si>
  <si>
    <t>B182201SNP303</t>
  </si>
  <si>
    <t>B182201SNP304</t>
  </si>
  <si>
    <t>B182201SNP305</t>
  </si>
  <si>
    <t>B182201SNP306</t>
  </si>
  <si>
    <t>B182201SNP307</t>
  </si>
  <si>
    <t>B182201SNP308</t>
  </si>
  <si>
    <t>B182201SNP309</t>
  </si>
  <si>
    <t>B182201SNP310</t>
  </si>
  <si>
    <t>B182201SNP311</t>
  </si>
  <si>
    <t>B182201SNP312</t>
  </si>
  <si>
    <t>B182201SNP313</t>
  </si>
  <si>
    <t>B182201SNP314</t>
  </si>
  <si>
    <t>B182201SNP315</t>
  </si>
  <si>
    <t>B182201SNP316</t>
  </si>
  <si>
    <t>B182201SNP317</t>
  </si>
  <si>
    <t>B182201SNP318</t>
  </si>
  <si>
    <t>B182201SNP319</t>
  </si>
  <si>
    <t>B182201SNP320</t>
  </si>
  <si>
    <t>B182201SNP321</t>
  </si>
  <si>
    <t>B182201SNP322</t>
  </si>
  <si>
    <t>B182201SNP323</t>
  </si>
  <si>
    <t>B182201SNP324</t>
  </si>
  <si>
    <t>B182201SNP325</t>
  </si>
  <si>
    <t>B182201SNP326</t>
  </si>
  <si>
    <t>B182201SNP327</t>
  </si>
  <si>
    <t>B182201SNP328</t>
  </si>
  <si>
    <t>B182201SNP329</t>
  </si>
  <si>
    <t>B182201SNP330</t>
  </si>
  <si>
    <t>B182201SNP331</t>
  </si>
  <si>
    <t>B182201SNP332</t>
  </si>
  <si>
    <t>B182201SNP333</t>
  </si>
  <si>
    <t>B182201SNP334</t>
  </si>
  <si>
    <t>B182201SNP335</t>
  </si>
  <si>
    <t>B182201SNP336</t>
  </si>
  <si>
    <t>B182201SNP337</t>
  </si>
  <si>
    <t>B182201SNP338</t>
  </si>
  <si>
    <t>B182201SNP339</t>
  </si>
  <si>
    <t>B182201SNP340</t>
  </si>
  <si>
    <t>B182201SNP341</t>
  </si>
  <si>
    <t>B182201SNP342</t>
  </si>
  <si>
    <t>B182201SNP343</t>
  </si>
  <si>
    <t>B182201SNP344</t>
  </si>
  <si>
    <t>B182201SNP345</t>
  </si>
  <si>
    <t>B182201SNP346</t>
  </si>
  <si>
    <t>B182201SNP347</t>
  </si>
  <si>
    <t>B182201SNP348</t>
  </si>
  <si>
    <t>B182201SNP349</t>
  </si>
  <si>
    <t>B182201SNP350</t>
  </si>
  <si>
    <t>B182201SNP351</t>
  </si>
  <si>
    <t>B182201SNP352</t>
  </si>
  <si>
    <t>B182201SNP353</t>
  </si>
  <si>
    <t>B182201SNP354</t>
  </si>
  <si>
    <t>B182201SNP355</t>
  </si>
  <si>
    <t>B182201SNP356</t>
  </si>
  <si>
    <t>B182201SNP357</t>
  </si>
  <si>
    <t>B182201SNP358</t>
  </si>
  <si>
    <t>B182201SNP359</t>
  </si>
  <si>
    <t>B182201SNP360</t>
  </si>
  <si>
    <t>B182201SNP361</t>
  </si>
  <si>
    <t>B182201SNP362</t>
  </si>
  <si>
    <t>B182201SNP363</t>
  </si>
  <si>
    <t>B182201SNP364</t>
  </si>
  <si>
    <t>B182201SNP365</t>
  </si>
  <si>
    <t>B182201SNP366</t>
  </si>
  <si>
    <t>B182201SNP367</t>
  </si>
  <si>
    <t>B182201SNP368</t>
  </si>
  <si>
    <t>B182201SNP369</t>
  </si>
  <si>
    <t>B182201SNP370</t>
  </si>
  <si>
    <t>B182201SNP371</t>
  </si>
  <si>
    <t>B182201SNP372</t>
  </si>
  <si>
    <t>B182201SNP373</t>
  </si>
  <si>
    <t>B182201SNP374</t>
  </si>
  <si>
    <t>B182201SNP375</t>
  </si>
  <si>
    <t>B182201SNP376</t>
  </si>
  <si>
    <t>B182201SNP377</t>
  </si>
  <si>
    <t>B182201SNP378</t>
  </si>
  <si>
    <t>B182201SNP379</t>
  </si>
  <si>
    <t>B182201SNP380</t>
  </si>
  <si>
    <t>B182201SNP381</t>
  </si>
  <si>
    <t>B182201SNP382</t>
  </si>
  <si>
    <t>B182201SNP383</t>
  </si>
  <si>
    <t>B182201SNP384</t>
  </si>
  <si>
    <t>B182201SNP385</t>
  </si>
  <si>
    <t>B182201SNP386</t>
  </si>
  <si>
    <t>B182201SNP387</t>
  </si>
  <si>
    <t>B182201SNP388</t>
  </si>
  <si>
    <t>B182201SNP389</t>
  </si>
  <si>
    <t>B182201SNP390</t>
  </si>
  <si>
    <t>B182201SNP391</t>
  </si>
  <si>
    <t>B182201SNP392</t>
  </si>
  <si>
    <t>B182201SNP393</t>
  </si>
  <si>
    <t>B182201SNP394</t>
  </si>
  <si>
    <t>B182201SNP395</t>
  </si>
  <si>
    <t>B182201SNP396</t>
  </si>
  <si>
    <t>B182201SNP397</t>
  </si>
  <si>
    <t>B182201SNP398</t>
  </si>
  <si>
    <t>B182201SNP399</t>
  </si>
  <si>
    <t>B182201SNP400</t>
  </si>
  <si>
    <t>B182201SNP401</t>
  </si>
  <si>
    <t>B182201SNP402</t>
  </si>
  <si>
    <t>B182201SNP403</t>
  </si>
  <si>
    <t>B182201SNP404</t>
  </si>
  <si>
    <t>B182201SNP405</t>
  </si>
  <si>
    <t>B182201SNP406</t>
  </si>
  <si>
    <t>B182201SNP407</t>
  </si>
  <si>
    <t>B182201SNP408</t>
  </si>
  <si>
    <t>B182201SNP409</t>
  </si>
  <si>
    <t>B182201SNP410</t>
  </si>
  <si>
    <t>B182201SNP411</t>
  </si>
  <si>
    <t>B182201SNP412</t>
  </si>
  <si>
    <t>B182201SNP413</t>
  </si>
  <si>
    <t>B182201SNP414</t>
  </si>
  <si>
    <t>B182201SNP415</t>
  </si>
  <si>
    <t>B182201SNP416</t>
  </si>
  <si>
    <t>B182201SNP417</t>
  </si>
  <si>
    <t>B182201SNP418</t>
  </si>
  <si>
    <t>B182201SNP419</t>
  </si>
  <si>
    <t>B182201SNP420</t>
  </si>
  <si>
    <t>B182201SNP421</t>
  </si>
  <si>
    <t>B182201SNP422</t>
  </si>
  <si>
    <t>B182201SNP423</t>
  </si>
  <si>
    <t>B182201SNP424</t>
  </si>
  <si>
    <t>B182201SNP425</t>
  </si>
  <si>
    <t>B182201SNP426</t>
  </si>
  <si>
    <t>B182201SNP427</t>
  </si>
  <si>
    <t>B182201SNP428</t>
  </si>
  <si>
    <t>B182201SNP429</t>
  </si>
  <si>
    <t>B182201SNP430</t>
  </si>
  <si>
    <t>B182201SNP431</t>
  </si>
  <si>
    <t>B182201SNP432</t>
  </si>
  <si>
    <t>B182201SNP433</t>
  </si>
  <si>
    <t>B182201SNP434</t>
  </si>
  <si>
    <t>B182201SNP435</t>
  </si>
  <si>
    <t>B182201SNP436</t>
  </si>
  <si>
    <t>B182201SNP437</t>
  </si>
  <si>
    <t>B182201SNP438</t>
  </si>
  <si>
    <t>B182201SNP439</t>
  </si>
  <si>
    <t>B182201SNP440</t>
  </si>
  <si>
    <t>B182201SNP441</t>
  </si>
  <si>
    <t>B182201SNP442</t>
  </si>
  <si>
    <t>B182201SNP443</t>
  </si>
  <si>
    <t>B182201SNP444</t>
  </si>
  <si>
    <t>B182201SNP445</t>
  </si>
  <si>
    <t>B182201SNP446</t>
  </si>
  <si>
    <t>B182201SNP447</t>
  </si>
  <si>
    <t>B182201SNP448</t>
  </si>
  <si>
    <t>B182201SNP449</t>
  </si>
  <si>
    <t>B182201SNP450</t>
  </si>
  <si>
    <t>B182201SNP451</t>
  </si>
  <si>
    <t>B182201SNP452</t>
  </si>
  <si>
    <t>B182201SNP453</t>
  </si>
  <si>
    <t>B182201SNP454</t>
  </si>
  <si>
    <t>B182201SNP455</t>
  </si>
  <si>
    <t>B182201SNP456</t>
  </si>
  <si>
    <t>B182201SNP457</t>
  </si>
  <si>
    <t>B182201SNP458</t>
  </si>
  <si>
    <t>B182201SNP459</t>
  </si>
  <si>
    <t>B182201SNP460</t>
  </si>
  <si>
    <t>B182201SNP461</t>
  </si>
  <si>
    <t>B182201SNP462</t>
  </si>
  <si>
    <t>B182201SNP463</t>
  </si>
  <si>
    <t>B182201SNP464</t>
  </si>
  <si>
    <t>B182201SNP465</t>
  </si>
  <si>
    <t>B182201SNP466</t>
  </si>
  <si>
    <t>B182201SNP467</t>
  </si>
  <si>
    <t>B182201SNP468</t>
  </si>
  <si>
    <t>B182201SNP469</t>
  </si>
  <si>
    <t>B182201SNP470</t>
  </si>
  <si>
    <t>B182201SNP471</t>
  </si>
  <si>
    <t>B182201SNP472</t>
  </si>
  <si>
    <t>B182201SNP473</t>
  </si>
  <si>
    <t>B182201SNP474</t>
  </si>
  <si>
    <t>B182201SNP475</t>
  </si>
  <si>
    <t>B182201SNP476</t>
  </si>
  <si>
    <t>B182201SNP477</t>
  </si>
  <si>
    <t>B182201SNP478</t>
  </si>
  <si>
    <t>B182201SNP479</t>
  </si>
  <si>
    <t>B182201SNP480</t>
  </si>
  <si>
    <t>B182201SNP481</t>
  </si>
  <si>
    <t>B182201SNP482</t>
  </si>
  <si>
    <t>B182201SNP483</t>
  </si>
  <si>
    <t>B182201SNP484</t>
  </si>
  <si>
    <t>B182201SNP485</t>
  </si>
  <si>
    <t>B182201SNP486</t>
  </si>
  <si>
    <t>B182201SNP487</t>
  </si>
  <si>
    <t>B182201SNP488</t>
  </si>
  <si>
    <t>B182201SNP489</t>
  </si>
  <si>
    <t>B182201SNP490</t>
  </si>
  <si>
    <t>B182201SNP491</t>
  </si>
  <si>
    <t>B182201SNP492</t>
  </si>
  <si>
    <t>B182201SNP493</t>
  </si>
  <si>
    <t>B182201SNP494</t>
  </si>
  <si>
    <t>B182201SNP495</t>
  </si>
  <si>
    <t>B182201SNP496</t>
  </si>
  <si>
    <t>B182201SNP497</t>
  </si>
  <si>
    <t>B182201SNP498</t>
  </si>
  <si>
    <t>B182201SNP499</t>
  </si>
  <si>
    <t>B182201SNP500</t>
  </si>
  <si>
    <t>B182201SNP501</t>
  </si>
  <si>
    <t>B182201SNP502</t>
  </si>
  <si>
    <t>B182201SNP503</t>
  </si>
  <si>
    <t>B182201SNP1106</t>
  </si>
  <si>
    <t>B182201SNP1413</t>
  </si>
  <si>
    <t>B182201SNP1824</t>
  </si>
  <si>
    <t>B182201SNP1850</t>
  </si>
  <si>
    <t>B182201SNP1893</t>
  </si>
  <si>
    <t>B182201SNP2154</t>
  </si>
  <si>
    <t>B182201SNP2165</t>
  </si>
  <si>
    <t>B182201SNP2541</t>
  </si>
  <si>
    <t>B182201SNP2545</t>
  </si>
  <si>
    <t>B182201SNP2596</t>
  </si>
  <si>
    <t>B182201SNP2646</t>
  </si>
  <si>
    <t>B182201SNP2814</t>
  </si>
  <si>
    <t>B182201SNP2823</t>
  </si>
  <si>
    <t>B182201SNP2908</t>
  </si>
  <si>
    <t>B182201SNP2923</t>
  </si>
  <si>
    <t>B182201SNP2980</t>
  </si>
  <si>
    <t>B182201SNP2981</t>
  </si>
  <si>
    <t>B182201SNP3031</t>
  </si>
  <si>
    <t>B182201SNP3551</t>
  </si>
  <si>
    <t>B182201SNP3650</t>
  </si>
  <si>
    <t>B182201SNP3719</t>
  </si>
  <si>
    <t>B182201SNP3810</t>
  </si>
  <si>
    <t>B182201SNP3844</t>
  </si>
  <si>
    <t>B182201SNP3857</t>
  </si>
  <si>
    <t>B182201SNP3882</t>
  </si>
  <si>
    <t>UNQ ID</t>
  </si>
  <si>
    <t>CNAAQRWZT4</t>
  </si>
  <si>
    <t>CTF8749589</t>
  </si>
  <si>
    <t>CNAAQZDIX7</t>
  </si>
  <si>
    <t>CTF9855636</t>
  </si>
  <si>
    <t>CNAAQZVWV9</t>
  </si>
  <si>
    <t>CTF9964347</t>
  </si>
  <si>
    <t>03/05/2019</t>
  </si>
  <si>
    <t>15/05/2019</t>
  </si>
  <si>
    <t>16/05/2019</t>
  </si>
  <si>
    <t>KUNTALA KHARSEL</t>
  </si>
  <si>
    <t>DAMEN MAJHI</t>
  </si>
  <si>
    <t>B182201SNP4022</t>
  </si>
  <si>
    <t>KUMARI CHINDA</t>
  </si>
  <si>
    <t>B182201SNP4119</t>
  </si>
  <si>
    <t>B182201SNP4120</t>
  </si>
  <si>
    <t>B182201SNP4196</t>
  </si>
  <si>
    <t>07/06/2019</t>
  </si>
  <si>
    <t>06/06/2019</t>
  </si>
  <si>
    <t>GOURI HARIJAN</t>
  </si>
  <si>
    <t>URMILA SA</t>
  </si>
  <si>
    <t>B182201SNP4332</t>
  </si>
  <si>
    <t>TULSI ROUT</t>
  </si>
  <si>
    <t>CTG1771121</t>
  </si>
  <si>
    <t>CNAARLKGV2</t>
  </si>
  <si>
    <t>CTG1715370</t>
  </si>
  <si>
    <t>CNAARLAUZ0</t>
  </si>
  <si>
    <t>25/07/2019</t>
  </si>
  <si>
    <t>CNAASNGAF0</t>
  </si>
  <si>
    <t>CTG5958649</t>
  </si>
  <si>
    <t>16/07/2019</t>
  </si>
  <si>
    <t>CNAASIBXG3</t>
  </si>
  <si>
    <t>CTG5219993</t>
  </si>
  <si>
    <t>INFANT DEATH</t>
  </si>
  <si>
    <t>STILL BIRTH</t>
  </si>
  <si>
    <t>SUNITA TANDI</t>
  </si>
  <si>
    <t>PURNIMA CHINDA</t>
  </si>
  <si>
    <t>B182201SNP4399</t>
  </si>
  <si>
    <t>B182201SNP4459</t>
  </si>
  <si>
    <t>08/08/2019</t>
  </si>
  <si>
    <t>CNAASVHCV8</t>
  </si>
  <si>
    <t>CTG7222251 (CTG7187413)</t>
  </si>
  <si>
    <t>15/08/2019</t>
  </si>
  <si>
    <t>CTG7823414 (CTG7722184)</t>
  </si>
  <si>
    <t>CNAASYSVJ5</t>
  </si>
  <si>
    <t>Valued AC No</t>
  </si>
  <si>
    <t>24/08/2019</t>
  </si>
  <si>
    <t>CTG8518336</t>
  </si>
  <si>
    <t>26/08/2019</t>
  </si>
  <si>
    <t>CNAATDZLX7</t>
  </si>
  <si>
    <t>533135050555</t>
  </si>
  <si>
    <t>B182201SNP4614</t>
  </si>
  <si>
    <t>16/09/2019</t>
  </si>
  <si>
    <t>CNAATRPQN7</t>
  </si>
  <si>
    <t>CTH0641941 (CTH0608969)</t>
  </si>
  <si>
    <t>CNAATSAUS6</t>
  </si>
  <si>
    <t>CTH0662797</t>
  </si>
  <si>
    <t>AWW Incentive Double Paid</t>
  </si>
  <si>
    <t>AWh Incentive Double Paid</t>
  </si>
  <si>
    <t>4 double paid not recovered</t>
  </si>
  <si>
    <t>2 double paid not recovered</t>
  </si>
  <si>
    <t>26/09/2019</t>
  </si>
  <si>
    <t>CTH1622576</t>
  </si>
  <si>
    <t>CNAATYKER8</t>
  </si>
  <si>
    <t>BHARATI MAJHI</t>
  </si>
  <si>
    <t>SUNITA NAG</t>
  </si>
  <si>
    <t>442277189034</t>
  </si>
  <si>
    <t>B182201SNP4679</t>
  </si>
  <si>
    <t>B182201SNP4878</t>
  </si>
  <si>
    <t>B182201SNP4890</t>
  </si>
  <si>
    <t>16/10/2019</t>
  </si>
  <si>
    <t>CTH3715928</t>
  </si>
  <si>
    <t>CTH3716533</t>
  </si>
  <si>
    <t>17/10/2019</t>
  </si>
  <si>
    <t>CNAAUMDPM7</t>
  </si>
  <si>
    <t>18/10/2019</t>
  </si>
  <si>
    <t>CNAAUNGUL9</t>
  </si>
  <si>
    <t>CTH3880078</t>
  </si>
  <si>
    <t>22/10/2019</t>
  </si>
  <si>
    <t>CNAAUPIRT3</t>
  </si>
  <si>
    <t>30/10/2019</t>
  </si>
  <si>
    <t>CNAAUUMAW8</t>
  </si>
  <si>
    <t>CTH5036251</t>
  </si>
  <si>
    <t>Mobile</t>
  </si>
  <si>
    <t>8018753887</t>
  </si>
  <si>
    <t>7677016277</t>
  </si>
  <si>
    <t>104163338453</t>
  </si>
  <si>
    <t>9178508709</t>
  </si>
  <si>
    <t>9680911038</t>
  </si>
  <si>
    <t>565816613460</t>
  </si>
  <si>
    <t>7751869966</t>
  </si>
  <si>
    <t>353387752815</t>
  </si>
  <si>
    <t>7077665628</t>
  </si>
  <si>
    <t>489627854733</t>
  </si>
  <si>
    <t>7894827854</t>
  </si>
  <si>
    <t>9668069821</t>
  </si>
  <si>
    <t>8558645877</t>
  </si>
  <si>
    <t>375998249677</t>
  </si>
  <si>
    <t>7608002875</t>
  </si>
  <si>
    <t>7684057224</t>
  </si>
  <si>
    <t>9178822648</t>
  </si>
  <si>
    <t>9668744250</t>
  </si>
  <si>
    <t>7077524939</t>
  </si>
  <si>
    <t>8658313976</t>
  </si>
  <si>
    <t>346831430453</t>
  </si>
  <si>
    <t>9178984514</t>
  </si>
  <si>
    <t>7327023787</t>
  </si>
  <si>
    <t>7749973079</t>
  </si>
  <si>
    <t>9668868975</t>
  </si>
  <si>
    <t>8457848263</t>
  </si>
  <si>
    <t>7304200766</t>
  </si>
  <si>
    <t>7894511499</t>
  </si>
  <si>
    <t>121004856127</t>
  </si>
  <si>
    <t>9668205545</t>
  </si>
  <si>
    <t>9348952470</t>
  </si>
  <si>
    <t>121004790204</t>
  </si>
  <si>
    <t>955939457459</t>
  </si>
  <si>
    <t>9556052588</t>
  </si>
  <si>
    <t>121005036147</t>
  </si>
  <si>
    <t>9078357456</t>
  </si>
  <si>
    <t>7946299617</t>
  </si>
  <si>
    <t>9668612492</t>
  </si>
  <si>
    <t>8456827790</t>
  </si>
  <si>
    <t>7077981273</t>
  </si>
  <si>
    <t>9668612509</t>
  </si>
  <si>
    <t>9937706059</t>
  </si>
  <si>
    <t>9078357305</t>
  </si>
  <si>
    <t>9938686450</t>
  </si>
  <si>
    <t>8018955431</t>
  </si>
  <si>
    <t>9777973726</t>
  </si>
  <si>
    <t>9556115992</t>
  </si>
  <si>
    <t>9178831076</t>
  </si>
  <si>
    <t>121006966127</t>
  </si>
  <si>
    <t>9777755339</t>
  </si>
  <si>
    <t>9556527234</t>
  </si>
  <si>
    <t>9556115901</t>
  </si>
  <si>
    <t>7608936133</t>
  </si>
  <si>
    <t>212540600713000113</t>
  </si>
  <si>
    <t>8018405096</t>
  </si>
  <si>
    <t>8456036168</t>
  </si>
  <si>
    <t>7751042154</t>
  </si>
  <si>
    <t>121004947437</t>
  </si>
  <si>
    <t>208498201930</t>
  </si>
  <si>
    <t>8455897287</t>
  </si>
  <si>
    <t>9556112047</t>
  </si>
  <si>
    <t>9938998365</t>
  </si>
  <si>
    <t>9777382243</t>
  </si>
  <si>
    <t>121006732356</t>
  </si>
  <si>
    <t>9556018595</t>
  </si>
  <si>
    <t>121001642726</t>
  </si>
  <si>
    <t>9668832239</t>
  </si>
  <si>
    <t>8018228546</t>
  </si>
  <si>
    <t>8658467439</t>
  </si>
  <si>
    <t>9178575195</t>
  </si>
  <si>
    <t>7750986221</t>
  </si>
  <si>
    <t>7894045607</t>
  </si>
  <si>
    <t>8018596448</t>
  </si>
  <si>
    <t>121007921648</t>
  </si>
  <si>
    <t>9178547988</t>
  </si>
  <si>
    <t>121003738938</t>
  </si>
  <si>
    <t>7749909056</t>
  </si>
  <si>
    <t>8117843629</t>
  </si>
  <si>
    <t>121006782691</t>
  </si>
  <si>
    <t>7750860935</t>
  </si>
  <si>
    <t>8658483259</t>
  </si>
  <si>
    <t>9556288867</t>
  </si>
  <si>
    <t>9668144015</t>
  </si>
  <si>
    <t>121006252479</t>
  </si>
  <si>
    <t>9556274457</t>
  </si>
  <si>
    <t>8456789737</t>
  </si>
  <si>
    <t>9969201383</t>
  </si>
  <si>
    <t>7884062093</t>
  </si>
  <si>
    <t>7894560890</t>
  </si>
  <si>
    <t>342669855798</t>
  </si>
  <si>
    <t>7688061077</t>
  </si>
  <si>
    <t>7682903420</t>
  </si>
  <si>
    <t>7894523316</t>
  </si>
  <si>
    <t>9178688253</t>
  </si>
  <si>
    <t>121004789436</t>
  </si>
  <si>
    <t>9678768934</t>
  </si>
  <si>
    <t>9556272513</t>
  </si>
  <si>
    <t>7326991779</t>
  </si>
  <si>
    <t>9668795847</t>
  </si>
  <si>
    <t>121002382245</t>
  </si>
  <si>
    <t>7894169462</t>
  </si>
  <si>
    <t>7077672841</t>
  </si>
  <si>
    <t>8305226960</t>
  </si>
  <si>
    <t>9078357458</t>
  </si>
  <si>
    <t>7067838084</t>
  </si>
  <si>
    <t>121008791876</t>
  </si>
  <si>
    <t>673687064045</t>
  </si>
  <si>
    <t>9568924128</t>
  </si>
  <si>
    <t>121005050761</t>
  </si>
  <si>
    <t>7609068396</t>
  </si>
  <si>
    <t>9637567890</t>
  </si>
  <si>
    <t>121009715224</t>
  </si>
  <si>
    <t>7011667890</t>
  </si>
  <si>
    <t>121005126235</t>
  </si>
  <si>
    <t>8457813907</t>
  </si>
  <si>
    <t>121007504576</t>
  </si>
  <si>
    <t>7077689997</t>
  </si>
  <si>
    <t>9938613215</t>
  </si>
  <si>
    <t>260709315711</t>
  </si>
  <si>
    <t>9178124756</t>
  </si>
  <si>
    <t>242749292389</t>
  </si>
  <si>
    <t>7634576890</t>
  </si>
  <si>
    <t>121005126207</t>
  </si>
  <si>
    <t>9109937491</t>
  </si>
  <si>
    <t>7991069093</t>
  </si>
  <si>
    <t>121006789575</t>
  </si>
  <si>
    <t>8634560009</t>
  </si>
  <si>
    <t>121008956659</t>
  </si>
  <si>
    <t>7608083057</t>
  </si>
  <si>
    <t>9777467832</t>
  </si>
  <si>
    <t>121007782035</t>
  </si>
  <si>
    <t>Sl No</t>
  </si>
  <si>
    <t>Sector Name</t>
  </si>
  <si>
    <t>Test Mob</t>
  </si>
  <si>
    <t>Test RCH</t>
  </si>
  <si>
    <t>Test Adhar</t>
  </si>
  <si>
    <t>717533613787</t>
  </si>
  <si>
    <t>808656017142</t>
  </si>
  <si>
    <t>700871644066</t>
  </si>
  <si>
    <t>945334436766</t>
  </si>
  <si>
    <t>370913804537</t>
  </si>
  <si>
    <t>633980066195</t>
  </si>
  <si>
    <t>750703642479</t>
  </si>
  <si>
    <t>594986410558</t>
  </si>
  <si>
    <t>277254605614</t>
  </si>
  <si>
    <t>781416953819</t>
  </si>
  <si>
    <t>932863445405</t>
  </si>
  <si>
    <t>823714653483</t>
  </si>
  <si>
    <t>976788615351</t>
  </si>
  <si>
    <t>855681985359</t>
  </si>
  <si>
    <t>446340978016</t>
  </si>
  <si>
    <t>289380250136</t>
  </si>
  <si>
    <t>983614133747</t>
  </si>
  <si>
    <t>597783612145</t>
  </si>
  <si>
    <t>629470725393</t>
  </si>
  <si>
    <t>147626888521</t>
  </si>
  <si>
    <t>676184381470</t>
  </si>
  <si>
    <t>826641431954</t>
  </si>
  <si>
    <t>328029019681</t>
  </si>
  <si>
    <t>767219587569</t>
  </si>
  <si>
    <t>559911017669</t>
  </si>
  <si>
    <t>200389070935</t>
  </si>
  <si>
    <t>527401143395</t>
  </si>
  <si>
    <t>930316496806</t>
  </si>
  <si>
    <t>337259699118</t>
  </si>
  <si>
    <t>731957049249</t>
  </si>
  <si>
    <t>471172956181</t>
  </si>
  <si>
    <t>355378568491</t>
  </si>
  <si>
    <t>817401644383</t>
  </si>
  <si>
    <t>886947449394</t>
  </si>
  <si>
    <t>227303007461</t>
  </si>
  <si>
    <t>717759036340</t>
  </si>
  <si>
    <t>121005200465</t>
  </si>
  <si>
    <t>121004917932</t>
  </si>
  <si>
    <t>12106904366</t>
  </si>
  <si>
    <t>121003744112</t>
  </si>
  <si>
    <t>121004899804</t>
  </si>
  <si>
    <t>121006921682</t>
  </si>
  <si>
    <t>12100478321</t>
  </si>
  <si>
    <t>364431556397</t>
  </si>
  <si>
    <t>121006668745</t>
  </si>
  <si>
    <t>21254060131130033</t>
  </si>
  <si>
    <t>121006445523</t>
  </si>
  <si>
    <t>12100644414</t>
  </si>
  <si>
    <t>121006442680</t>
  </si>
  <si>
    <t>374470330881</t>
  </si>
  <si>
    <t>212540400087</t>
  </si>
  <si>
    <t>121006444467</t>
  </si>
  <si>
    <t>121009337153</t>
  </si>
  <si>
    <t>121004643966</t>
  </si>
  <si>
    <t>121006600458</t>
  </si>
  <si>
    <t>121004773123</t>
  </si>
  <si>
    <t>121007454978</t>
  </si>
  <si>
    <t>1210037380075</t>
  </si>
  <si>
    <t>1210066693600</t>
  </si>
  <si>
    <t>121008230551</t>
  </si>
  <si>
    <t>212570601311170088</t>
  </si>
  <si>
    <t>21006395862</t>
  </si>
  <si>
    <t>212540601311400247</t>
  </si>
  <si>
    <t>121006681616</t>
  </si>
  <si>
    <t>394886676558</t>
  </si>
  <si>
    <t>121008578111</t>
  </si>
  <si>
    <t>121007346354</t>
  </si>
  <si>
    <t>12100504121528</t>
  </si>
  <si>
    <t>121006356412</t>
  </si>
  <si>
    <t>1210004720989</t>
  </si>
  <si>
    <t>121006355964</t>
  </si>
  <si>
    <t>121007826099</t>
  </si>
  <si>
    <t>1210070224947</t>
  </si>
  <si>
    <t>407759792110</t>
  </si>
  <si>
    <t>542466657606</t>
  </si>
  <si>
    <t>602283840714</t>
  </si>
  <si>
    <t>219950966351</t>
  </si>
  <si>
    <t>465921319475</t>
  </si>
  <si>
    <t>Test Txn Status</t>
  </si>
  <si>
    <t>MUNGE CHINDA</t>
  </si>
  <si>
    <t>B182201SNP4917</t>
  </si>
  <si>
    <t>B182201SNP5021</t>
  </si>
  <si>
    <t>DALIMBA NAIK</t>
  </si>
  <si>
    <t>RASHMITA SAHU</t>
  </si>
  <si>
    <t>B182201SNP5047</t>
  </si>
  <si>
    <t>B182201SNP5133</t>
  </si>
  <si>
    <t>07/11/2019</t>
  </si>
  <si>
    <t>19/11/2019</t>
  </si>
  <si>
    <t>21/11/2019</t>
  </si>
  <si>
    <t>22/11/2019</t>
  </si>
  <si>
    <t>30/11/2019</t>
  </si>
  <si>
    <t>CNAAUZGCP7</t>
  </si>
  <si>
    <t>CTH5933498 (CTH5786354)</t>
  </si>
  <si>
    <t>CNAAVIESV5</t>
  </si>
  <si>
    <t>CTH7129646 (CTH7122245)</t>
  </si>
  <si>
    <t>CNAAVJSTK8</t>
  </si>
  <si>
    <t>CTH7351918</t>
  </si>
  <si>
    <t>CNAAVOSKU5</t>
  </si>
  <si>
    <t>CTH8114937 (CTH8112146)</t>
  </si>
  <si>
    <t>Reversed Date</t>
  </si>
  <si>
    <t>0A</t>
  </si>
  <si>
    <t>Form Collection Month</t>
  </si>
  <si>
    <t>JASODA NAIK</t>
  </si>
  <si>
    <t>DROPADI SUNANI</t>
  </si>
  <si>
    <t>B182201SNP5169</t>
  </si>
  <si>
    <t>B182201SNP5200</t>
  </si>
  <si>
    <t>B182201SNP5226</t>
  </si>
  <si>
    <t>B182201SNP5247</t>
  </si>
  <si>
    <t>B182201SNP5258</t>
  </si>
  <si>
    <t>Not Paid Reason</t>
  </si>
  <si>
    <t>REV INST</t>
  </si>
  <si>
    <t>21/12/2019</t>
  </si>
  <si>
    <t>Uniq Code</t>
  </si>
  <si>
    <t>1st</t>
  </si>
  <si>
    <t>2nd</t>
  </si>
  <si>
    <t>16/12/2019</t>
  </si>
  <si>
    <t>CTH9808177</t>
  </si>
  <si>
    <t>CNAAVZXMH4</t>
  </si>
  <si>
    <t>CTI0262634</t>
  </si>
  <si>
    <t>CNAAWDCDQ1</t>
  </si>
  <si>
    <t>AWH AC</t>
  </si>
  <si>
    <t>AWC ID</t>
  </si>
  <si>
    <t>AWW name</t>
  </si>
  <si>
    <t>AWW AC</t>
  </si>
  <si>
    <t>AWW Contact</t>
  </si>
  <si>
    <t>AWH Name</t>
  </si>
  <si>
    <t>AWH Contact</t>
  </si>
  <si>
    <t>ANM Name</t>
  </si>
  <si>
    <t>ANM Contact</t>
  </si>
  <si>
    <t>SADHNI MEHER</t>
  </si>
  <si>
    <t>DHANMATI MEHER</t>
  </si>
  <si>
    <t>GURJEE BAG</t>
  </si>
  <si>
    <t>RASHMITA JAGAT</t>
  </si>
  <si>
    <t>TARABATI BAG</t>
  </si>
  <si>
    <t>PREMABALLAVI HARPAL</t>
  </si>
  <si>
    <t>BELENDRI NAG</t>
  </si>
  <si>
    <t>RAJLAXMI NIAL</t>
  </si>
  <si>
    <t>KANAK DHAKAD</t>
  </si>
  <si>
    <t>GOKANTI MAJHI</t>
  </si>
  <si>
    <t>CHHAYA MAJHI</t>
  </si>
  <si>
    <t>HRUDAYA BAITHARU</t>
  </si>
  <si>
    <t>RENUKA PANIGRAHI</t>
  </si>
  <si>
    <t>BHAWANI PATEL</t>
  </si>
  <si>
    <t>RANJITA GAINTA</t>
  </si>
  <si>
    <t>TOLAMANI MAJHI</t>
  </si>
  <si>
    <t>SUPRABHA SIPKA</t>
  </si>
  <si>
    <t>PHULA MAJHI</t>
  </si>
  <si>
    <t xml:space="preserve">JAYANTI DAS </t>
  </si>
  <si>
    <t xml:space="preserve">RUKMANI BAG </t>
  </si>
  <si>
    <t>LEMBU HARIJAN</t>
  </si>
  <si>
    <t>PHULMATI BAG</t>
  </si>
  <si>
    <t>JEMAMANI HARIJAN</t>
  </si>
  <si>
    <t>BAINI JUED</t>
  </si>
  <si>
    <t>JASOBANTI MEHER</t>
  </si>
  <si>
    <t>DHIRE SABAR</t>
  </si>
  <si>
    <t>MANJULATA MEHER</t>
  </si>
  <si>
    <t>TULSE GOUD</t>
  </si>
  <si>
    <t>GOMATI SAGARIA</t>
  </si>
  <si>
    <t>DROPADI BAITHARU</t>
  </si>
  <si>
    <t>JAYASHREE DASH</t>
  </si>
  <si>
    <t>ANJALI NIAL</t>
  </si>
  <si>
    <t>ATULYA BHOI</t>
  </si>
  <si>
    <t>MADHURI MEHER</t>
  </si>
  <si>
    <t>SARASWATI MEHER</t>
  </si>
  <si>
    <t>UPASI HANS</t>
  </si>
  <si>
    <t>MAMATA CHANDI</t>
  </si>
  <si>
    <t>LOCHANI HATI</t>
  </si>
  <si>
    <t>SANTARA DEI</t>
  </si>
  <si>
    <t>PREMASILA MEHER</t>
  </si>
  <si>
    <t>RAMELA PUNJI</t>
  </si>
  <si>
    <t>GHASENA TANDI</t>
  </si>
  <si>
    <t>SURYA BHOI</t>
  </si>
  <si>
    <t>KALYANI SUNANI</t>
  </si>
  <si>
    <t>LOCHANI CHINAGUN</t>
  </si>
  <si>
    <t>TARULATA BHOI</t>
  </si>
  <si>
    <t>PADMA BHOI</t>
  </si>
  <si>
    <t>LALITA TANDI</t>
  </si>
  <si>
    <t>AINLA GOUD</t>
  </si>
  <si>
    <t>NIBEDITA PATI</t>
  </si>
  <si>
    <t>BAIDEHI TOLTIA</t>
  </si>
  <si>
    <t>DAITA PAHARIA</t>
  </si>
  <si>
    <t>URA KAND</t>
  </si>
  <si>
    <t>GITARANI TANDI</t>
  </si>
  <si>
    <t>MATHURA DANDASENA</t>
  </si>
  <si>
    <t>KUMUDINI NAG</t>
  </si>
  <si>
    <t>SAROJINI DASH</t>
  </si>
  <si>
    <t>CHANDRE GHIVELA</t>
  </si>
  <si>
    <t>ANANDINI MUND</t>
  </si>
  <si>
    <t>CHANDRAKALA HANS</t>
  </si>
  <si>
    <t>SOBHAMANJARI PANDA</t>
  </si>
  <si>
    <t>NIRMATI SA</t>
  </si>
  <si>
    <t>GUNJA MAJHI</t>
  </si>
  <si>
    <t>KUNTI BAI SINHA</t>
  </si>
  <si>
    <t>DAMEN DEI</t>
  </si>
  <si>
    <t>PADMA KATA</t>
  </si>
  <si>
    <t>KHAME NAG</t>
  </si>
  <si>
    <t>SAROJINI SUNANI</t>
  </si>
  <si>
    <t>SOBHAMANI HANS</t>
  </si>
  <si>
    <t>TRIBENI DANDASENA</t>
  </si>
  <si>
    <t>RAIBARI DANDASENA</t>
  </si>
  <si>
    <t>SUNADI MAJHI</t>
  </si>
  <si>
    <t>SHANKARA KAND</t>
  </si>
  <si>
    <t>SANKHASENI SETHIA</t>
  </si>
  <si>
    <t>TILEDEI NAG</t>
  </si>
  <si>
    <t>REMADI HANS</t>
  </si>
  <si>
    <t>HEMLATA JAGAT</t>
  </si>
  <si>
    <t>NABINA BAKUL</t>
  </si>
  <si>
    <t>NEPURA NIAL</t>
  </si>
  <si>
    <t>TINE HANS</t>
  </si>
  <si>
    <t>HIRADRI BAG</t>
  </si>
  <si>
    <t>KASTURI HERNA</t>
  </si>
  <si>
    <t>KUNTI CHINDA</t>
  </si>
  <si>
    <t>GIRIJA HANS</t>
  </si>
  <si>
    <t>HEMBATI JAL</t>
  </si>
  <si>
    <t xml:space="preserve">BILASHA JADAB </t>
  </si>
  <si>
    <t xml:space="preserve">JYOTSNA THELA </t>
  </si>
  <si>
    <t>SUKALAMBARI BAG</t>
  </si>
  <si>
    <t>SUMATI HANS</t>
  </si>
  <si>
    <t>KANTI HATI</t>
  </si>
  <si>
    <t>SIMA MEHER</t>
  </si>
  <si>
    <t>UPAMA MEHER</t>
  </si>
  <si>
    <t>KHIRAMATI PATEL</t>
  </si>
  <si>
    <t>KUNI HANS</t>
  </si>
  <si>
    <t xml:space="preserve">JYOTSNAMAYI KUMAR </t>
  </si>
  <si>
    <t>PANA NAG</t>
  </si>
  <si>
    <t xml:space="preserve">BASANTI KSHETRI </t>
  </si>
  <si>
    <t>KUMUDINI GOUD</t>
  </si>
  <si>
    <t>MITHILA BHOI</t>
  </si>
  <si>
    <t>RAMA SAHU</t>
  </si>
  <si>
    <t>GURUBARI JAGAT</t>
  </si>
  <si>
    <t>MAHESWARI BAG</t>
  </si>
  <si>
    <t>PRAMILA HARPAL</t>
  </si>
  <si>
    <t>MALLITA HARIJAN</t>
  </si>
  <si>
    <t>CHAMPA BAG</t>
  </si>
  <si>
    <t>NILEBATI TANDI</t>
  </si>
  <si>
    <t>NILENDRI JAGAT</t>
  </si>
  <si>
    <t>ULASA ROUT</t>
  </si>
  <si>
    <t>KHIRODRI BAG</t>
  </si>
  <si>
    <t>SURYA MAJHI</t>
  </si>
  <si>
    <t>KHAPENDRI MAJHI</t>
  </si>
  <si>
    <t>BASA MAJHI</t>
  </si>
  <si>
    <t>MANDARA SUNANI</t>
  </si>
  <si>
    <t>SUNITA PATI</t>
  </si>
  <si>
    <t>CHEMANI DEI</t>
  </si>
  <si>
    <t>JEMA RANA</t>
  </si>
  <si>
    <t>MANJUKALA SUNANI</t>
  </si>
  <si>
    <t>JAGNYASENI MAJHI</t>
  </si>
  <si>
    <t>SANTILATA MAJHI</t>
  </si>
  <si>
    <t>TARTARI MAJHI</t>
  </si>
  <si>
    <t>TURU MAJHI</t>
  </si>
  <si>
    <t>RAJANI NAG</t>
  </si>
  <si>
    <t>LAXMANI ROUT</t>
  </si>
  <si>
    <t>SANDHYA MAJHI</t>
  </si>
  <si>
    <t>MILKI MAJHI</t>
  </si>
  <si>
    <t>URA HARIJAN</t>
  </si>
  <si>
    <t>DALIMBA MAHANAND</t>
  </si>
  <si>
    <t>MADANABATI MAHANAND</t>
  </si>
  <si>
    <t>GADA BEWA</t>
  </si>
  <si>
    <t>MADANABATI MAJHI</t>
  </si>
  <si>
    <t>DASMATI MAJHI</t>
  </si>
  <si>
    <t>ASTAMI HANS</t>
  </si>
  <si>
    <t xml:space="preserve">UMA KANTI MAJHI </t>
  </si>
  <si>
    <t>LOCHANE MAJHI</t>
  </si>
  <si>
    <t>GOPABALI NAIK</t>
  </si>
  <si>
    <t>BELA DEI</t>
  </si>
  <si>
    <t>BHAGYABATI NAIK</t>
  </si>
  <si>
    <t>TULSI GHIVELA</t>
  </si>
  <si>
    <t>URMILA SUNANI</t>
  </si>
  <si>
    <t>HARUN BEE</t>
  </si>
  <si>
    <t>HIRADEVI MAJHI</t>
  </si>
  <si>
    <t>SABITANJALI MAJHI</t>
  </si>
  <si>
    <t>KSHYAMABATI DURIA</t>
  </si>
  <si>
    <t>RUKMANI BEWA</t>
  </si>
  <si>
    <t>URMILA MEHER</t>
  </si>
  <si>
    <t>DHANAMATI CHHATRIA</t>
  </si>
  <si>
    <t>MANJULA SAHAND</t>
  </si>
  <si>
    <t>NIRA SAHAND</t>
  </si>
  <si>
    <t>TILE BAI</t>
  </si>
  <si>
    <t>DROPADI NAIK</t>
  </si>
  <si>
    <t>SANTOSINI SINDUR</t>
  </si>
  <si>
    <t>TULSE CHINDA</t>
  </si>
  <si>
    <t>MEENA KU. MAJHI</t>
  </si>
  <si>
    <t>KSHIRAMANI SA</t>
  </si>
  <si>
    <t>SUBHADRA SUNANI</t>
  </si>
  <si>
    <t>CHANDRAKANTI BAG</t>
  </si>
  <si>
    <t>BINDA NAIK</t>
  </si>
  <si>
    <t>NARAMANI MAJHI</t>
  </si>
  <si>
    <t>SUSILA MEHER</t>
  </si>
  <si>
    <t>KALABATI PUNJI</t>
  </si>
  <si>
    <t>SABITRI HARIJAN</t>
  </si>
  <si>
    <t>LOBANI GHIVELA</t>
  </si>
  <si>
    <t>MALTI BAG</t>
  </si>
  <si>
    <t>BUDHA GHIVELA</t>
  </si>
  <si>
    <t>KISHORI HATI</t>
  </si>
  <si>
    <t>SANJAYA MAJHI</t>
  </si>
  <si>
    <t>MADHURI NAG</t>
  </si>
  <si>
    <t>NALINI PODH</t>
  </si>
  <si>
    <t>KUMARI NAIK</t>
  </si>
  <si>
    <t>PADMATOLA SARAF</t>
  </si>
  <si>
    <t>SAJANI BAITHARU</t>
  </si>
  <si>
    <t>PARABATI ROUT</t>
  </si>
  <si>
    <t>SURYAKANTI SAHU</t>
  </si>
  <si>
    <t>KHIRA MAJHI</t>
  </si>
  <si>
    <t>URMILA BANJARA</t>
  </si>
  <si>
    <t>PRAMILA BANJARA</t>
  </si>
  <si>
    <t>PADMABATI BANJARA</t>
  </si>
  <si>
    <t>MANGALA MAJHI</t>
  </si>
  <si>
    <t>RADHIKA MAJHI</t>
  </si>
  <si>
    <t>MUNJE DEI ROUT</t>
  </si>
  <si>
    <t xml:space="preserve">KAIKEYEE NIAL </t>
  </si>
  <si>
    <t>BAIDEHI HANS</t>
  </si>
  <si>
    <t>RATANAMALA NIAL</t>
  </si>
  <si>
    <t>SMT. MALATI CHINAGUN</t>
  </si>
  <si>
    <t>KHUTAMANI NAG</t>
  </si>
  <si>
    <t>USHABATI DEI</t>
  </si>
  <si>
    <t xml:space="preserve">DHANAMATI BAG </t>
  </si>
  <si>
    <t>DHARITRI BAG</t>
  </si>
  <si>
    <t>SANTI KU. BAG</t>
  </si>
  <si>
    <t>KABITA SAHU</t>
  </si>
  <si>
    <t>BISHA MAJHI</t>
  </si>
  <si>
    <t>KHIRAMATI BAG</t>
  </si>
  <si>
    <t>JANAKI NIAL</t>
  </si>
  <si>
    <t>SANGITA HANS</t>
  </si>
  <si>
    <t>MALTI HANS</t>
  </si>
  <si>
    <t>TARAMANI MAHANAND</t>
  </si>
  <si>
    <t>JAGYASINI BAG</t>
  </si>
  <si>
    <t>TRIBENI SUNARI</t>
  </si>
  <si>
    <t>BILASINI BARIK</t>
  </si>
  <si>
    <t>PREMASILA BHOI</t>
  </si>
  <si>
    <t>PINKI MANHIRA</t>
  </si>
  <si>
    <t>BIJAYA BAG</t>
  </si>
  <si>
    <t>MADRIHAR BHOI</t>
  </si>
  <si>
    <t>KUSUM BHOI</t>
  </si>
  <si>
    <t>PREMASILA NAG</t>
  </si>
  <si>
    <t>SWARNALATA PRADHAN</t>
  </si>
  <si>
    <t>SWARNALATA CHHATRIA</t>
  </si>
  <si>
    <t>SABITRI NIAL</t>
  </si>
  <si>
    <t>GOLAPI TANDI</t>
  </si>
  <si>
    <t>KHIRODINI JAGAT</t>
  </si>
  <si>
    <t>JALENDRI SAHU</t>
  </si>
  <si>
    <t>PACHA MAJHI</t>
  </si>
  <si>
    <t>PUSPITA MAJHI</t>
  </si>
  <si>
    <t>PHULTOLA SA</t>
  </si>
  <si>
    <t>KUMUDINI HANS</t>
  </si>
  <si>
    <t>JIRE BHOI</t>
  </si>
  <si>
    <t>BASMATI NIAL</t>
  </si>
  <si>
    <t>NRUPATI CHINDA</t>
  </si>
  <si>
    <t>SAJAMANI KAND</t>
  </si>
  <si>
    <t xml:space="preserve">PADMABATI BHOI </t>
  </si>
  <si>
    <t>THAYANTI HANS</t>
  </si>
  <si>
    <t>SATYABATI SENAPATI</t>
  </si>
  <si>
    <t>SAMBARI BAG</t>
  </si>
  <si>
    <t>DURMILA HARIJAN</t>
  </si>
  <si>
    <t>JHUMKI DEI</t>
  </si>
  <si>
    <t>BHANUPRIYA MAHANAND</t>
  </si>
  <si>
    <t>BUDHA DEI CHHATRIA</t>
  </si>
  <si>
    <t>BANITA JAGAT</t>
  </si>
  <si>
    <t>LAYA CHHATRIA</t>
  </si>
  <si>
    <t>SATYABHAMA HARPAL</t>
  </si>
  <si>
    <t>KAPUR MAHANAND</t>
  </si>
  <si>
    <t>KUNTALA BAG</t>
  </si>
  <si>
    <t>PRAMILA BIHARI</t>
  </si>
  <si>
    <t>DULUKANTI MAJHI</t>
  </si>
  <si>
    <t>DASODA JAL</t>
  </si>
  <si>
    <t>INDIRA MAHANAND</t>
  </si>
  <si>
    <t>SAJA DEI</t>
  </si>
  <si>
    <t>SOUBHAGYA ROUTRAY</t>
  </si>
  <si>
    <t>MALLI DURGA</t>
  </si>
  <si>
    <t>SINDURA MAJHI</t>
  </si>
  <si>
    <t xml:space="preserve">MANJU MAJHI </t>
  </si>
  <si>
    <t xml:space="preserve">NILENDRI MAJHI </t>
  </si>
  <si>
    <t xml:space="preserve">LIMUKA NAG </t>
  </si>
  <si>
    <t>MAMITA GUAL</t>
  </si>
  <si>
    <t>MINATA MAHANAND</t>
  </si>
  <si>
    <t>LALITA KHARSEL</t>
  </si>
  <si>
    <t>SOBHAMANI GUAL</t>
  </si>
  <si>
    <t>CHANDRABATI JAGAT</t>
  </si>
  <si>
    <t>KAMALA SA</t>
  </si>
  <si>
    <t>NILENDRI RANA</t>
  </si>
  <si>
    <t>DUTIKA PRADHAN</t>
  </si>
  <si>
    <t>PADMABATI KATA</t>
  </si>
  <si>
    <t>KHITISUTA NAIK</t>
  </si>
  <si>
    <t>SAROJINI ROUT</t>
  </si>
  <si>
    <t>BHALENDRI KHARSEL</t>
  </si>
  <si>
    <t>INDUMATI NANDA</t>
  </si>
  <si>
    <t>HARABATI TEJI</t>
  </si>
  <si>
    <t>CHANDRAKANTI SUNANI</t>
  </si>
  <si>
    <t>BHAMARA MAJHI</t>
  </si>
  <si>
    <t>JANAKI NAG</t>
  </si>
  <si>
    <t>USHA BANDICHHOR</t>
  </si>
  <si>
    <t>GUNAMANJARI BAG</t>
  </si>
  <si>
    <t>HEMANT MAJHI</t>
  </si>
  <si>
    <t>DEBAKI ROUT</t>
  </si>
  <si>
    <t xml:space="preserve">MADHABI MAJHI </t>
  </si>
  <si>
    <t>MAINA DEI</t>
  </si>
  <si>
    <t>DULLABI MAJHI</t>
  </si>
  <si>
    <t>REMULA BANDICHHOR</t>
  </si>
  <si>
    <t>KOMA DEI MAJHI</t>
  </si>
  <si>
    <t>SUMATI BANDICHHOR</t>
  </si>
  <si>
    <t>MITAN MAJHI</t>
  </si>
  <si>
    <t xml:space="preserve">KUNTI DURIA </t>
  </si>
  <si>
    <t>B182201SNP5306</t>
  </si>
  <si>
    <t>B182201SNP5307</t>
  </si>
  <si>
    <t>B182201SNP5310</t>
  </si>
  <si>
    <t>B182201SNP5332</t>
  </si>
  <si>
    <t>B182201SNP5334</t>
  </si>
  <si>
    <t>B182201SNP5360</t>
  </si>
  <si>
    <t>B182201SNP5362</t>
  </si>
  <si>
    <t>AC No</t>
  </si>
  <si>
    <t>Transcat in Correct AC</t>
  </si>
  <si>
    <t>transact on correct no 84010024694</t>
  </si>
  <si>
    <t>ok 5568 golamunda</t>
  </si>
  <si>
    <t>OK</t>
  </si>
  <si>
    <t>NEED PB XEROX WITH BEN SIGN</t>
  </si>
  <si>
    <t>20/01/2020</t>
  </si>
  <si>
    <t>CNAAWVAOJ9</t>
  </si>
  <si>
    <t>CTI2937730</t>
  </si>
  <si>
    <t>CNAAWXYJB6</t>
  </si>
  <si>
    <t>CTI3374763</t>
  </si>
  <si>
    <t>B182201SNP5442</t>
  </si>
  <si>
    <t>B182201SNP5460</t>
  </si>
  <si>
    <t>B182201SNP5487</t>
  </si>
  <si>
    <t>B182201SNP5507</t>
  </si>
  <si>
    <t>B182201SNP5519</t>
  </si>
  <si>
    <t>B182201SNP5528</t>
  </si>
  <si>
    <t>B182201SNP5529</t>
  </si>
  <si>
    <t>inv txn upload 18 02 2020</t>
  </si>
  <si>
    <t>17/02/2020</t>
  </si>
  <si>
    <t>CNAAXUATK9</t>
  </si>
  <si>
    <t>CTI6604386</t>
  </si>
  <si>
    <t>18/02/2020</t>
  </si>
  <si>
    <t>CTI6617943</t>
  </si>
  <si>
    <t>CNAAXUDCT7</t>
  </si>
  <si>
    <t>TEST 2</t>
  </si>
  <si>
    <t>aww contact</t>
  </si>
  <si>
    <t>not found</t>
  </si>
  <si>
    <t>1st Due date
(dd-mm-yyyy)</t>
  </si>
  <si>
    <t>1st Paid date
(dd-mm-yyyy)</t>
  </si>
  <si>
    <t>2nd Due date
(dd-mm-yyyy)</t>
  </si>
  <si>
    <t>2nd Paid date
(dd-mm-yyyy)</t>
  </si>
  <si>
    <t>Migration</t>
  </si>
  <si>
    <t>SANJUBALA KHONDUAL</t>
  </si>
  <si>
    <t>MARTHE BACK</t>
  </si>
  <si>
    <t>KHITISUTA BAG</t>
  </si>
  <si>
    <t>BHARATI KHAMARI</t>
  </si>
  <si>
    <t>BHANJANI MEHER</t>
  </si>
  <si>
    <t>SANTILATA JENA</t>
  </si>
  <si>
    <t>SANJUKTA MUND</t>
  </si>
  <si>
    <t>NAMITA POROHIT</t>
  </si>
  <si>
    <t>SABITRI PATEL</t>
  </si>
  <si>
    <t>PRATIMA KISHAN</t>
  </si>
  <si>
    <t>JYOTSHNA BANDICHOR</t>
  </si>
  <si>
    <t>AARTI JOSHI</t>
  </si>
  <si>
    <t>HINA MEHER</t>
  </si>
  <si>
    <t>Martha Beck</t>
  </si>
  <si>
    <t>Jahnabi Majhi</t>
  </si>
  <si>
    <t>Sanjulata khandayat</t>
  </si>
  <si>
    <t>Padmini Meher</t>
  </si>
  <si>
    <t>Sanjukta Mund</t>
  </si>
  <si>
    <t>Sabetri Patel</t>
  </si>
  <si>
    <t>RANJITA ROUT RAI</t>
  </si>
  <si>
    <t>RASMITA</t>
  </si>
  <si>
    <t>Khitisuta bag</t>
  </si>
  <si>
    <t>Haripriya meher</t>
  </si>
  <si>
    <t>Action Needed</t>
  </si>
  <si>
    <t>B182201SNP5601</t>
  </si>
  <si>
    <t>B182201SNP5611</t>
  </si>
  <si>
    <t>B182201SNP5612</t>
  </si>
  <si>
    <t>B182201SNP5617</t>
  </si>
  <si>
    <t>B182201SNP5619</t>
  </si>
  <si>
    <t>B182201SNP5620</t>
  </si>
  <si>
    <t>B182201SNP5625</t>
  </si>
  <si>
    <t>B182201SNP5655</t>
  </si>
  <si>
    <t>B182201SNP5658</t>
  </si>
  <si>
    <t>B182201SNP5685</t>
  </si>
  <si>
    <t>B182201SNP5686</t>
  </si>
  <si>
    <t>B182201SNP5737</t>
  </si>
  <si>
    <t>Msg Delevery Status</t>
  </si>
  <si>
    <t>Delivered</t>
  </si>
  <si>
    <t>Submitted</t>
  </si>
  <si>
    <t>Other</t>
  </si>
  <si>
    <t>B182201SNP5754</t>
  </si>
  <si>
    <t>B182201SNP5776</t>
  </si>
  <si>
    <t>B182201SNP5777</t>
  </si>
  <si>
    <t>B182201SNP5786</t>
  </si>
  <si>
    <t>Plz Whatsapp the Photo of Passbook.</t>
  </si>
  <si>
    <t>Plz Whatsapp the Photo of withdrawal slip &amp; Passbook by today evening.</t>
  </si>
  <si>
    <t>SMS</t>
  </si>
  <si>
    <t>Plz Go to Bank and collect correct no and whatsapp me by today evening.</t>
  </si>
  <si>
    <t>REV 12 03 2020</t>
  </si>
  <si>
    <t>13/03/2020</t>
  </si>
  <si>
    <t>CTI9320279</t>
  </si>
  <si>
    <t>21/03/2020</t>
  </si>
  <si>
    <t>CNAAYSMMT5</t>
  </si>
  <si>
    <t>CNAAYMZWN3</t>
  </si>
  <si>
    <t>CTJ0137251</t>
  </si>
  <si>
    <t>12/03/2020</t>
  </si>
  <si>
    <t>CTI9088514 (CTI9082089)</t>
  </si>
  <si>
    <t>CNAAYLIHJ9</t>
  </si>
  <si>
    <t>Nua Passbook ra Xerox Diantu</t>
  </si>
  <si>
    <t>Nija Garbhabati Khata dekhantu au kuhantu j tahar Abortion heichhi ki?</t>
  </si>
  <si>
    <t>Double (Underprocees of recovery at bank laevel)</t>
  </si>
  <si>
    <t>B182201SNP5807</t>
  </si>
  <si>
    <t>B182201SNP5812</t>
  </si>
  <si>
    <t>B182201SNP5815</t>
  </si>
  <si>
    <t>B182201SNP5874</t>
  </si>
  <si>
    <t>B182201SNP5885</t>
  </si>
  <si>
    <t>B182201SNP5932</t>
  </si>
  <si>
    <t>20/04/2020</t>
  </si>
  <si>
    <t>CNAAZDPGZ9</t>
  </si>
  <si>
    <t>CTJ2197602</t>
  </si>
  <si>
    <t>30/04/2020</t>
  </si>
  <si>
    <t>CNAAZHSOX3</t>
  </si>
  <si>
    <t>CTJ2934533 (CTJ2933768)</t>
  </si>
  <si>
    <t>PENDING AND REVERSED LIST UPTO 01 05 2020</t>
  </si>
  <si>
    <t>IFSC Code</t>
  </si>
  <si>
    <t>20/05/2020</t>
  </si>
  <si>
    <t>CNAAZTTHQ7</t>
  </si>
  <si>
    <t>CTJ4749699</t>
  </si>
  <si>
    <t>CNAAZTTSP2</t>
  </si>
  <si>
    <t>CTJ4751607</t>
  </si>
  <si>
    <t>17/06/2020</t>
  </si>
  <si>
    <t>CNABAPCZB4</t>
  </si>
  <si>
    <t>CTJ7641843</t>
  </si>
  <si>
    <t>CNABAOUSV8</t>
  </si>
  <si>
    <t>23/06/2020</t>
  </si>
  <si>
    <t>CTJ8137974 (CTJ7605336)</t>
  </si>
  <si>
    <t>1 recovered from previous txn</t>
  </si>
  <si>
    <t>1 recovered from previous Month Txn</t>
  </si>
  <si>
    <t>07/07/2020</t>
  </si>
  <si>
    <t>CTJ9724068</t>
  </si>
  <si>
    <t>CNABBENSR9</t>
  </si>
  <si>
    <t>15/07/2020</t>
  </si>
  <si>
    <t>CTK0600909</t>
  </si>
  <si>
    <t>25/07/2020</t>
  </si>
  <si>
    <t>CNABBTUDI3</t>
  </si>
  <si>
    <t>CTK1749182</t>
  </si>
  <si>
    <t>30/07/2020</t>
  </si>
  <si>
    <t>CNABBXOAN5</t>
  </si>
  <si>
    <t>CTK2233817</t>
  </si>
  <si>
    <t>5000 RECOVERED FROM AKIOSK ACCOUNT</t>
  </si>
  <si>
    <t>gg</t>
  </si>
  <si>
    <t>test 4</t>
  </si>
  <si>
    <t>test 5</t>
  </si>
  <si>
    <t>test 3</t>
  </si>
  <si>
    <t>Fig</t>
  </si>
  <si>
    <t>AWC</t>
  </si>
  <si>
    <t>no of ben having sbi account and live birth is 1</t>
  </si>
  <si>
    <t>no of ben having non sbi account and live birth is 1</t>
  </si>
  <si>
    <t>Amount</t>
  </si>
  <si>
    <t>sumifs</t>
  </si>
  <si>
    <t>sumif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</si>
</sst>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3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6" fillId="0" borderId="0"/>
  </cellStyleXfs>
  <cellXfs count="12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" fillId="0" borderId="1" xfId="34" applyFont="1" applyFill="1" applyBorder="1" applyAlignment="1" applyProtection="1">
      <alignment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/>
    </xf>
    <xf numFmtId="0" fontId="22" fillId="0" borderId="0" xfId="0" applyFont="1" applyFill="1" applyAlignment="1">
      <alignment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49" fontId="21" fillId="0" borderId="0" xfId="0" applyNumberFormat="1" applyFont="1" applyFill="1" applyAlignment="1">
      <alignment horizontal="left" vertical="center" wrapText="1"/>
    </xf>
    <xf numFmtId="49" fontId="21" fillId="0" borderId="0" xfId="0" applyNumberFormat="1" applyFont="1" applyFill="1" applyAlignment="1">
      <alignment vertical="center" wrapText="1"/>
    </xf>
    <xf numFmtId="49" fontId="21" fillId="0" borderId="0" xfId="0" applyNumberFormat="1" applyFont="1" applyFill="1" applyAlignment="1">
      <alignment horizontal="center" vertical="center" wrapText="1"/>
    </xf>
    <xf numFmtId="0" fontId="0" fillId="33" borderId="1" xfId="0" applyFill="1" applyBorder="1" applyAlignment="1">
      <alignment horizontal="center"/>
    </xf>
    <xf numFmtId="0" fontId="0" fillId="0" borderId="1" xfId="0" quotePrefix="1" applyBorder="1"/>
    <xf numFmtId="0" fontId="20" fillId="0" borderId="0" xfId="0" applyFont="1" applyFill="1" applyAlignment="1">
      <alignment vertical="center" wrapText="1"/>
    </xf>
    <xf numFmtId="0" fontId="19" fillId="0" borderId="14" xfId="44" applyFont="1" applyBorder="1" applyAlignment="1">
      <alignment horizontal="center" vertical="center" wrapText="1"/>
    </xf>
    <xf numFmtId="0" fontId="26" fillId="0" borderId="14" xfId="44" applyBorder="1" applyAlignment="1">
      <alignment horizontal="center" wrapText="1"/>
    </xf>
    <xf numFmtId="0" fontId="26" fillId="0" borderId="14" xfId="44" applyBorder="1" applyAlignment="1">
      <alignment wrapText="1"/>
    </xf>
    <xf numFmtId="0" fontId="24" fillId="0" borderId="0" xfId="0" applyFont="1" applyFill="1" applyBorder="1" applyAlignment="1">
      <alignment vertical="center" wrapText="1"/>
    </xf>
    <xf numFmtId="14" fontId="21" fillId="0" borderId="1" xfId="0" quotePrefix="1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6" fillId="0" borderId="1" xfId="44" applyBorder="1" applyAlignment="1">
      <alignment wrapText="1"/>
    </xf>
    <xf numFmtId="0" fontId="0" fillId="35" borderId="1" xfId="0" applyFill="1" applyBorder="1" applyAlignment="1">
      <alignment horizontal="center"/>
    </xf>
    <xf numFmtId="0" fontId="0" fillId="35" borderId="1" xfId="0" applyFill="1" applyBorder="1"/>
    <xf numFmtId="0" fontId="0" fillId="35" borderId="0" xfId="0" applyFill="1"/>
    <xf numFmtId="0" fontId="0" fillId="35" borderId="1" xfId="0" quotePrefix="1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 wrapText="1"/>
    </xf>
    <xf numFmtId="14" fontId="21" fillId="36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21" fillId="0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9" fillId="37" borderId="14" xfId="44" applyFont="1" applyFill="1" applyBorder="1" applyAlignment="1">
      <alignment horizontal="center" vertical="center" wrapText="1"/>
    </xf>
    <xf numFmtId="0" fontId="19" fillId="36" borderId="14" xfId="44" applyFont="1" applyFill="1" applyBorder="1" applyAlignment="1">
      <alignment horizontal="center" vertical="center" wrapText="1"/>
    </xf>
    <xf numFmtId="0" fontId="19" fillId="38" borderId="14" xfId="44" applyFont="1" applyFill="1" applyBorder="1" applyAlignment="1">
      <alignment horizontal="center" vertical="center" wrapText="1"/>
    </xf>
    <xf numFmtId="0" fontId="0" fillId="39" borderId="1" xfId="0" applyFill="1" applyBorder="1" applyAlignment="1">
      <alignment vertical="center"/>
    </xf>
    <xf numFmtId="0" fontId="26" fillId="39" borderId="14" xfId="44" applyFill="1" applyBorder="1" applyAlignment="1">
      <alignment wrapText="1"/>
    </xf>
    <xf numFmtId="0" fontId="0" fillId="39" borderId="14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21" fillId="39" borderId="14" xfId="0" applyFont="1" applyFill="1" applyBorder="1" applyAlignment="1">
      <alignment vertical="center"/>
    </xf>
    <xf numFmtId="0" fontId="19" fillId="0" borderId="14" xfId="44" applyFont="1" applyFill="1" applyBorder="1" applyAlignment="1">
      <alignment horizontal="center" vertical="center" wrapText="1"/>
    </xf>
    <xf numFmtId="0" fontId="26" fillId="0" borderId="0" xfId="44" applyFill="1" applyAlignment="1">
      <alignment horizontal="center"/>
    </xf>
    <xf numFmtId="0" fontId="26" fillId="0" borderId="14" xfId="44" applyFill="1" applyBorder="1" applyAlignment="1">
      <alignment wrapText="1"/>
    </xf>
    <xf numFmtId="0" fontId="26" fillId="0" borderId="0" xfId="44" applyFill="1"/>
    <xf numFmtId="0" fontId="0" fillId="0" borderId="0" xfId="0" applyAlignment="1">
      <alignment wrapText="1"/>
    </xf>
    <xf numFmtId="14" fontId="0" fillId="0" borderId="1" xfId="0" applyNumberFormat="1" applyBorder="1" applyAlignment="1">
      <alignment vertical="center" wrapText="1"/>
    </xf>
    <xf numFmtId="14" fontId="0" fillId="0" borderId="1" xfId="0" quotePrefix="1" applyNumberFormat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49" fontId="23" fillId="0" borderId="15" xfId="0" applyNumberFormat="1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14" fontId="20" fillId="3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0" fillId="36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7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4"/>
    <cellStyle name="Normal 3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68"/>
  <sheetViews>
    <sheetView workbookViewId="0">
      <pane xSplit="3" ySplit="1" topLeftCell="D152" activePane="bottomRight" state="frozen"/>
      <selection activeCell="A112" sqref="A112"/>
      <selection pane="topRight" activeCell="A112" sqref="A112"/>
      <selection pane="bottomLeft" activeCell="A112" sqref="A112"/>
      <selection pane="bottomRight" activeCell="A112" sqref="A112"/>
    </sheetView>
  </sheetViews>
  <sheetFormatPr defaultRowHeight="15"/>
  <cols>
    <col min="1" max="1" width="4.5703125" style="9" customWidth="1"/>
    <col min="2" max="2" width="14" customWidth="1"/>
    <col min="3" max="3" width="24.140625" bestFit="1" customWidth="1"/>
    <col min="4" max="4" width="13.7109375" bestFit="1" customWidth="1"/>
    <col min="5" max="6" width="12.42578125" customWidth="1"/>
    <col min="7" max="7" width="12.5703125" bestFit="1" customWidth="1"/>
    <col min="8" max="8" width="13.7109375" bestFit="1" customWidth="1"/>
    <col min="9" max="10" width="12.42578125" customWidth="1"/>
    <col min="11" max="11" width="13.42578125" bestFit="1" customWidth="1"/>
    <col min="12" max="12" width="28.42578125" bestFit="1" customWidth="1"/>
  </cols>
  <sheetData>
    <row r="1" spans="1:12">
      <c r="A1" s="1" t="s">
        <v>2310</v>
      </c>
      <c r="B1" s="1" t="s">
        <v>2311</v>
      </c>
      <c r="C1" s="1" t="s">
        <v>2312</v>
      </c>
      <c r="D1" s="1" t="s">
        <v>2313</v>
      </c>
      <c r="E1" s="1" t="s">
        <v>2314</v>
      </c>
      <c r="F1" s="44" t="s">
        <v>2315</v>
      </c>
      <c r="G1" s="1" t="s">
        <v>2316</v>
      </c>
      <c r="H1" s="1" t="s">
        <v>2317</v>
      </c>
      <c r="I1" s="1" t="s">
        <v>2314</v>
      </c>
      <c r="J1" s="44" t="s">
        <v>2318</v>
      </c>
      <c r="K1" s="1" t="s">
        <v>2319</v>
      </c>
      <c r="L1" s="1" t="s">
        <v>2320</v>
      </c>
    </row>
    <row r="2" spans="1:12">
      <c r="A2" s="1">
        <v>1</v>
      </c>
      <c r="B2" s="2" t="s">
        <v>2321</v>
      </c>
      <c r="C2" s="2" t="s">
        <v>2322</v>
      </c>
      <c r="D2" s="2">
        <v>117</v>
      </c>
      <c r="E2" s="2">
        <v>8</v>
      </c>
      <c r="F2" s="2">
        <f>D2-E2</f>
        <v>109</v>
      </c>
      <c r="G2" s="2">
        <v>108</v>
      </c>
      <c r="H2" s="2"/>
      <c r="I2" s="2"/>
      <c r="J2" s="2"/>
      <c r="K2" s="2"/>
      <c r="L2" s="2" t="s">
        <v>2323</v>
      </c>
    </row>
    <row r="3" spans="1:12">
      <c r="A3" s="1">
        <v>2</v>
      </c>
      <c r="B3" s="2" t="s">
        <v>2321</v>
      </c>
      <c r="C3" s="2" t="s">
        <v>2324</v>
      </c>
      <c r="D3" s="2">
        <v>97</v>
      </c>
      <c r="E3" s="2">
        <v>1</v>
      </c>
      <c r="F3" s="2">
        <f t="shared" ref="F3:F37" si="0">D3-E3</f>
        <v>96</v>
      </c>
      <c r="G3" s="2">
        <v>92</v>
      </c>
      <c r="H3" s="2"/>
      <c r="I3" s="2"/>
      <c r="J3" s="2"/>
      <c r="K3" s="2"/>
      <c r="L3" s="2" t="s">
        <v>2325</v>
      </c>
    </row>
    <row r="4" spans="1:12">
      <c r="A4" s="1">
        <v>3</v>
      </c>
      <c r="B4" s="2" t="s">
        <v>2326</v>
      </c>
      <c r="C4" s="2" t="s">
        <v>2327</v>
      </c>
      <c r="D4" s="2">
        <v>67</v>
      </c>
      <c r="E4" s="2">
        <v>3</v>
      </c>
      <c r="F4" s="2">
        <f t="shared" si="0"/>
        <v>64</v>
      </c>
      <c r="G4" s="2">
        <v>62</v>
      </c>
      <c r="H4" s="2"/>
      <c r="I4" s="2"/>
      <c r="J4" s="2"/>
      <c r="K4" s="2"/>
      <c r="L4" s="2" t="s">
        <v>2328</v>
      </c>
    </row>
    <row r="5" spans="1:12">
      <c r="A5" s="1">
        <v>4</v>
      </c>
      <c r="B5" s="2" t="s">
        <v>2326</v>
      </c>
      <c r="C5" s="2" t="s">
        <v>2329</v>
      </c>
      <c r="D5" s="2">
        <v>186</v>
      </c>
      <c r="E5" s="2">
        <v>6</v>
      </c>
      <c r="F5" s="2">
        <f t="shared" si="0"/>
        <v>180</v>
      </c>
      <c r="G5" s="2">
        <v>173</v>
      </c>
      <c r="H5" s="2"/>
      <c r="I5" s="2"/>
      <c r="J5" s="2"/>
      <c r="K5" s="2"/>
      <c r="L5" s="2" t="s">
        <v>2330</v>
      </c>
    </row>
    <row r="6" spans="1:12">
      <c r="A6" s="1">
        <v>5</v>
      </c>
      <c r="B6" s="2" t="s">
        <v>2331</v>
      </c>
      <c r="C6" s="2" t="s">
        <v>2332</v>
      </c>
      <c r="D6" s="2">
        <v>61</v>
      </c>
      <c r="E6" s="2">
        <v>5</v>
      </c>
      <c r="F6" s="2">
        <f t="shared" si="0"/>
        <v>56</v>
      </c>
      <c r="G6" s="2">
        <v>56</v>
      </c>
      <c r="H6" s="2"/>
      <c r="I6" s="2"/>
      <c r="J6" s="2"/>
      <c r="K6" s="2"/>
      <c r="L6" s="2"/>
    </row>
    <row r="7" spans="1:12">
      <c r="A7" s="1">
        <v>6</v>
      </c>
      <c r="B7" s="2" t="s">
        <v>2331</v>
      </c>
      <c r="C7" s="2" t="s">
        <v>2333</v>
      </c>
      <c r="D7" s="2">
        <v>76</v>
      </c>
      <c r="E7" s="2">
        <v>2</v>
      </c>
      <c r="F7" s="2">
        <f t="shared" si="0"/>
        <v>74</v>
      </c>
      <c r="G7" s="2">
        <v>74</v>
      </c>
      <c r="H7" s="2"/>
      <c r="I7" s="2"/>
      <c r="J7" s="2"/>
      <c r="K7" s="2"/>
      <c r="L7" s="2"/>
    </row>
    <row r="8" spans="1:12">
      <c r="A8" s="1">
        <v>7</v>
      </c>
      <c r="B8" s="2" t="s">
        <v>2334</v>
      </c>
      <c r="C8" s="2" t="s">
        <v>2335</v>
      </c>
      <c r="D8" s="2">
        <v>35</v>
      </c>
      <c r="E8" s="2">
        <v>4</v>
      </c>
      <c r="F8" s="2">
        <f t="shared" si="0"/>
        <v>31</v>
      </c>
      <c r="G8" s="2">
        <v>31</v>
      </c>
      <c r="H8" s="2"/>
      <c r="I8" s="2"/>
      <c r="J8" s="2"/>
      <c r="K8" s="2"/>
      <c r="L8" s="2"/>
    </row>
    <row r="9" spans="1:12">
      <c r="A9" s="1">
        <v>8</v>
      </c>
      <c r="B9" s="2" t="s">
        <v>2334</v>
      </c>
      <c r="C9" s="2" t="s">
        <v>2336</v>
      </c>
      <c r="D9" s="2">
        <v>139</v>
      </c>
      <c r="E9" s="2">
        <v>4</v>
      </c>
      <c r="F9" s="2">
        <f t="shared" si="0"/>
        <v>135</v>
      </c>
      <c r="G9" s="2">
        <v>135</v>
      </c>
      <c r="H9" s="2"/>
      <c r="I9" s="2"/>
      <c r="J9" s="2"/>
      <c r="K9" s="2"/>
      <c r="L9" s="2"/>
    </row>
    <row r="10" spans="1:12">
      <c r="A10" s="1">
        <v>9</v>
      </c>
      <c r="B10" s="2" t="s">
        <v>2337</v>
      </c>
      <c r="C10" s="2" t="s">
        <v>2338</v>
      </c>
      <c r="D10" s="2">
        <v>32</v>
      </c>
      <c r="E10" s="2">
        <v>1</v>
      </c>
      <c r="F10" s="2">
        <f t="shared" si="0"/>
        <v>31</v>
      </c>
      <c r="G10" s="2">
        <v>31</v>
      </c>
      <c r="H10" s="2"/>
      <c r="I10" s="2"/>
      <c r="J10" s="2"/>
      <c r="K10" s="2"/>
      <c r="L10" s="2"/>
    </row>
    <row r="11" spans="1:12">
      <c r="A11" s="1">
        <v>10</v>
      </c>
      <c r="B11" s="2" t="s">
        <v>2337</v>
      </c>
      <c r="C11" s="2" t="s">
        <v>2339</v>
      </c>
      <c r="D11" s="2">
        <v>14</v>
      </c>
      <c r="E11" s="2">
        <v>1</v>
      </c>
      <c r="F11" s="2">
        <f t="shared" si="0"/>
        <v>13</v>
      </c>
      <c r="G11" s="2">
        <v>13</v>
      </c>
      <c r="H11" s="2"/>
      <c r="I11" s="2"/>
      <c r="J11" s="2"/>
      <c r="K11" s="2"/>
      <c r="L11" s="2"/>
    </row>
    <row r="12" spans="1:12">
      <c r="A12" s="1">
        <v>11</v>
      </c>
      <c r="B12" s="2" t="s">
        <v>2340</v>
      </c>
      <c r="C12" s="2" t="s">
        <v>2341</v>
      </c>
      <c r="D12" s="2">
        <v>58</v>
      </c>
      <c r="E12" s="2">
        <v>4</v>
      </c>
      <c r="F12" s="2">
        <f t="shared" si="0"/>
        <v>54</v>
      </c>
      <c r="G12" s="2">
        <v>54</v>
      </c>
      <c r="H12" s="2"/>
      <c r="I12" s="2"/>
      <c r="J12" s="2"/>
      <c r="K12" s="2"/>
      <c r="L12" s="2"/>
    </row>
    <row r="13" spans="1:12">
      <c r="A13" s="1">
        <v>12</v>
      </c>
      <c r="B13" s="2" t="s">
        <v>2340</v>
      </c>
      <c r="C13" s="2" t="s">
        <v>2342</v>
      </c>
      <c r="D13" s="2">
        <v>99</v>
      </c>
      <c r="E13" s="2">
        <v>3</v>
      </c>
      <c r="F13" s="2">
        <f t="shared" si="0"/>
        <v>96</v>
      </c>
      <c r="G13" s="2">
        <v>96</v>
      </c>
      <c r="H13" s="2"/>
      <c r="I13" s="2"/>
      <c r="J13" s="2"/>
      <c r="K13" s="2"/>
      <c r="L13" s="2"/>
    </row>
    <row r="14" spans="1:12">
      <c r="A14" s="1">
        <v>13</v>
      </c>
      <c r="B14" s="2" t="s">
        <v>2343</v>
      </c>
      <c r="C14" s="2" t="s">
        <v>2344</v>
      </c>
      <c r="D14" s="2">
        <v>155</v>
      </c>
      <c r="E14" s="2">
        <v>14</v>
      </c>
      <c r="F14" s="2">
        <f t="shared" si="0"/>
        <v>141</v>
      </c>
      <c r="G14" s="2">
        <v>141</v>
      </c>
      <c r="H14" s="2"/>
      <c r="I14" s="2"/>
      <c r="J14" s="2"/>
      <c r="K14" s="2"/>
      <c r="L14" s="2"/>
    </row>
    <row r="15" spans="1:12">
      <c r="A15" s="1">
        <v>14</v>
      </c>
      <c r="B15" s="2" t="s">
        <v>2343</v>
      </c>
      <c r="C15" s="2" t="s">
        <v>2345</v>
      </c>
      <c r="D15" s="2">
        <v>65</v>
      </c>
      <c r="E15" s="2">
        <v>0</v>
      </c>
      <c r="F15" s="2">
        <f t="shared" si="0"/>
        <v>65</v>
      </c>
      <c r="G15" s="2">
        <v>65</v>
      </c>
      <c r="H15" s="2"/>
      <c r="I15" s="2"/>
      <c r="J15" s="2"/>
      <c r="K15" s="2"/>
      <c r="L15" s="2"/>
    </row>
    <row r="16" spans="1:12">
      <c r="A16" s="1">
        <v>15</v>
      </c>
      <c r="B16" s="2" t="s">
        <v>2346</v>
      </c>
      <c r="C16" s="2" t="s">
        <v>2347</v>
      </c>
      <c r="D16" s="2">
        <v>33</v>
      </c>
      <c r="E16" s="2">
        <v>2</v>
      </c>
      <c r="F16" s="2">
        <f t="shared" si="0"/>
        <v>31</v>
      </c>
      <c r="G16" s="2">
        <v>31</v>
      </c>
      <c r="H16" s="2"/>
      <c r="I16" s="2"/>
      <c r="J16" s="2"/>
      <c r="K16" s="2"/>
      <c r="L16" s="2"/>
    </row>
    <row r="17" spans="1:12">
      <c r="A17" s="1">
        <v>16</v>
      </c>
      <c r="B17" s="2" t="s">
        <v>2346</v>
      </c>
      <c r="C17" s="2" t="s">
        <v>2348</v>
      </c>
      <c r="D17" s="2">
        <v>70</v>
      </c>
      <c r="E17" s="2">
        <v>7</v>
      </c>
      <c r="F17" s="2">
        <f t="shared" si="0"/>
        <v>63</v>
      </c>
      <c r="G17" s="2">
        <v>63</v>
      </c>
      <c r="H17" s="2"/>
      <c r="I17" s="2"/>
      <c r="J17" s="2"/>
      <c r="K17" s="2"/>
      <c r="L17" s="2"/>
    </row>
    <row r="18" spans="1:12">
      <c r="A18" s="1">
        <v>17</v>
      </c>
      <c r="B18" s="2" t="s">
        <v>2349</v>
      </c>
      <c r="C18" s="2" t="s">
        <v>2350</v>
      </c>
      <c r="D18" s="2">
        <v>35</v>
      </c>
      <c r="E18" s="2">
        <v>0</v>
      </c>
      <c r="F18" s="2">
        <f t="shared" si="0"/>
        <v>35</v>
      </c>
      <c r="G18" s="2">
        <v>35</v>
      </c>
      <c r="H18" s="2"/>
      <c r="I18" s="2"/>
      <c r="J18" s="2"/>
      <c r="K18" s="2"/>
      <c r="L18" s="2"/>
    </row>
    <row r="19" spans="1:12">
      <c r="A19" s="1">
        <v>18</v>
      </c>
      <c r="B19" s="2" t="s">
        <v>2349</v>
      </c>
      <c r="C19" s="2" t="s">
        <v>2351</v>
      </c>
      <c r="D19" s="2">
        <v>59</v>
      </c>
      <c r="E19" s="2">
        <v>3</v>
      </c>
      <c r="F19" s="2">
        <f t="shared" si="0"/>
        <v>56</v>
      </c>
      <c r="G19" s="2">
        <v>56</v>
      </c>
      <c r="H19" s="2"/>
      <c r="I19" s="2"/>
      <c r="J19" s="2"/>
      <c r="K19" s="2"/>
      <c r="L19" s="2"/>
    </row>
    <row r="20" spans="1:12">
      <c r="A20" s="1">
        <v>19</v>
      </c>
      <c r="B20" s="2" t="s">
        <v>2352</v>
      </c>
      <c r="C20" s="2" t="s">
        <v>2353</v>
      </c>
      <c r="D20" s="2">
        <v>51</v>
      </c>
      <c r="E20" s="2">
        <v>2</v>
      </c>
      <c r="F20" s="2">
        <f t="shared" si="0"/>
        <v>49</v>
      </c>
      <c r="G20" s="2">
        <v>49</v>
      </c>
      <c r="H20" s="2"/>
      <c r="I20" s="2"/>
      <c r="J20" s="2"/>
      <c r="K20" s="2"/>
      <c r="L20" s="2"/>
    </row>
    <row r="21" spans="1:12">
      <c r="A21" s="1">
        <v>20</v>
      </c>
      <c r="B21" s="2" t="s">
        <v>2352</v>
      </c>
      <c r="C21" s="2" t="s">
        <v>2354</v>
      </c>
      <c r="D21" s="2">
        <v>81</v>
      </c>
      <c r="E21" s="2">
        <v>2</v>
      </c>
      <c r="F21" s="2">
        <f t="shared" si="0"/>
        <v>79</v>
      </c>
      <c r="G21" s="2">
        <v>79</v>
      </c>
      <c r="H21" s="2"/>
      <c r="I21" s="2"/>
      <c r="J21" s="2"/>
      <c r="K21" s="2"/>
      <c r="L21" s="2"/>
    </row>
    <row r="22" spans="1:1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s="58" customFormat="1">
      <c r="A23" s="56">
        <v>21</v>
      </c>
      <c r="B23" s="57" t="s">
        <v>2355</v>
      </c>
      <c r="C23" s="57" t="s">
        <v>2356</v>
      </c>
      <c r="D23" s="57">
        <v>102</v>
      </c>
      <c r="E23" s="57">
        <v>12</v>
      </c>
      <c r="F23" s="57">
        <f t="shared" si="0"/>
        <v>90</v>
      </c>
      <c r="G23" s="57">
        <v>90</v>
      </c>
      <c r="H23" s="57"/>
      <c r="I23" s="57"/>
      <c r="J23" s="57"/>
      <c r="K23" s="57"/>
      <c r="L23" s="57"/>
    </row>
    <row r="24" spans="1:12" s="58" customFormat="1">
      <c r="A24" s="56">
        <v>22</v>
      </c>
      <c r="B24" s="57" t="s">
        <v>2357</v>
      </c>
      <c r="C24" s="57" t="s">
        <v>2358</v>
      </c>
      <c r="D24" s="57">
        <v>41</v>
      </c>
      <c r="E24" s="57">
        <v>0</v>
      </c>
      <c r="F24" s="57">
        <f t="shared" si="0"/>
        <v>41</v>
      </c>
      <c r="G24" s="57">
        <v>41</v>
      </c>
      <c r="H24" s="57"/>
      <c r="I24" s="57"/>
      <c r="J24" s="57"/>
      <c r="K24" s="57"/>
      <c r="L24" s="57"/>
    </row>
    <row r="25" spans="1:12" s="58" customFormat="1">
      <c r="A25" s="56">
        <v>23</v>
      </c>
      <c r="B25" s="57" t="s">
        <v>2359</v>
      </c>
      <c r="C25" s="57" t="s">
        <v>2360</v>
      </c>
      <c r="D25" s="57">
        <v>61</v>
      </c>
      <c r="E25" s="57">
        <v>4</v>
      </c>
      <c r="F25" s="57">
        <f t="shared" si="0"/>
        <v>57</v>
      </c>
      <c r="G25" s="57">
        <v>57</v>
      </c>
      <c r="H25" s="57"/>
      <c r="I25" s="57"/>
      <c r="J25" s="57"/>
      <c r="K25" s="57"/>
      <c r="L25" s="57"/>
    </row>
    <row r="26" spans="1:12" s="58" customFormat="1">
      <c r="A26" s="56">
        <v>24</v>
      </c>
      <c r="B26" s="57" t="s">
        <v>2359</v>
      </c>
      <c r="C26" s="57" t="s">
        <v>2361</v>
      </c>
      <c r="D26" s="57">
        <v>93</v>
      </c>
      <c r="E26" s="57">
        <v>7</v>
      </c>
      <c r="F26" s="57">
        <f t="shared" si="0"/>
        <v>86</v>
      </c>
      <c r="G26" s="57">
        <v>86</v>
      </c>
      <c r="H26" s="57"/>
      <c r="I26" s="57"/>
      <c r="J26" s="57"/>
      <c r="K26" s="57"/>
      <c r="L26" s="57"/>
    </row>
    <row r="27" spans="1:12" s="58" customFormat="1">
      <c r="A27" s="56">
        <v>25</v>
      </c>
      <c r="B27" s="57" t="s">
        <v>2362</v>
      </c>
      <c r="C27" s="57" t="s">
        <v>2363</v>
      </c>
      <c r="D27" s="57">
        <v>20</v>
      </c>
      <c r="E27" s="57">
        <v>1</v>
      </c>
      <c r="F27" s="57">
        <f t="shared" si="0"/>
        <v>19</v>
      </c>
      <c r="G27" s="57">
        <v>19</v>
      </c>
      <c r="H27" s="57"/>
      <c r="I27" s="57"/>
      <c r="J27" s="57"/>
      <c r="K27" s="57"/>
      <c r="L27" s="57"/>
    </row>
    <row r="28" spans="1:12" s="58" customFormat="1">
      <c r="A28" s="56">
        <v>26</v>
      </c>
      <c r="B28" s="57" t="s">
        <v>2362</v>
      </c>
      <c r="C28" s="57" t="s">
        <v>2364</v>
      </c>
      <c r="D28" s="57">
        <v>46</v>
      </c>
      <c r="E28" s="57">
        <v>6</v>
      </c>
      <c r="F28" s="57">
        <f t="shared" si="0"/>
        <v>40</v>
      </c>
      <c r="G28" s="57">
        <v>40</v>
      </c>
      <c r="H28" s="57"/>
      <c r="I28" s="57"/>
      <c r="J28" s="57"/>
      <c r="K28" s="57"/>
      <c r="L28" s="57"/>
    </row>
    <row r="29" spans="1:12" s="58" customFormat="1">
      <c r="A29" s="56">
        <v>27</v>
      </c>
      <c r="B29" s="57" t="s">
        <v>2365</v>
      </c>
      <c r="C29" s="57" t="s">
        <v>2366</v>
      </c>
      <c r="D29" s="57">
        <v>42</v>
      </c>
      <c r="E29" s="57">
        <v>3</v>
      </c>
      <c r="F29" s="57">
        <f t="shared" si="0"/>
        <v>39</v>
      </c>
      <c r="G29" s="57">
        <v>39</v>
      </c>
      <c r="H29" s="57"/>
      <c r="I29" s="57"/>
      <c r="J29" s="57"/>
      <c r="K29" s="57"/>
      <c r="L29" s="57"/>
    </row>
    <row r="30" spans="1:12" s="58" customFormat="1">
      <c r="A30" s="56">
        <v>28</v>
      </c>
      <c r="B30" s="57" t="s">
        <v>2365</v>
      </c>
      <c r="C30" s="57" t="s">
        <v>2367</v>
      </c>
      <c r="D30" s="57">
        <v>95</v>
      </c>
      <c r="E30" s="57">
        <v>8</v>
      </c>
      <c r="F30" s="57">
        <f t="shared" si="0"/>
        <v>87</v>
      </c>
      <c r="G30" s="57">
        <v>87</v>
      </c>
      <c r="H30" s="57"/>
      <c r="I30" s="57"/>
      <c r="J30" s="57"/>
      <c r="K30" s="57"/>
      <c r="L30" s="57"/>
    </row>
    <row r="31" spans="1:12" s="58" customFormat="1">
      <c r="A31" s="56">
        <v>29</v>
      </c>
      <c r="B31" s="57" t="s">
        <v>2368</v>
      </c>
      <c r="C31" s="57" t="s">
        <v>2369</v>
      </c>
      <c r="D31" s="57">
        <v>0</v>
      </c>
      <c r="E31" s="57">
        <v>0</v>
      </c>
      <c r="F31" s="57">
        <f t="shared" si="0"/>
        <v>0</v>
      </c>
      <c r="G31" s="57">
        <v>0</v>
      </c>
      <c r="H31" s="57">
        <v>84</v>
      </c>
      <c r="I31" s="57">
        <v>0</v>
      </c>
      <c r="J31" s="57">
        <f>H31-I31</f>
        <v>84</v>
      </c>
      <c r="K31" s="57">
        <v>84</v>
      </c>
      <c r="L31" s="57"/>
    </row>
    <row r="32" spans="1:12" s="58" customFormat="1">
      <c r="A32" s="56">
        <v>30</v>
      </c>
      <c r="B32" s="57" t="s">
        <v>2368</v>
      </c>
      <c r="C32" s="57" t="s">
        <v>2370</v>
      </c>
      <c r="D32" s="57">
        <v>0</v>
      </c>
      <c r="E32" s="57">
        <v>0</v>
      </c>
      <c r="F32" s="57">
        <f t="shared" si="0"/>
        <v>0</v>
      </c>
      <c r="G32" s="57">
        <v>0</v>
      </c>
      <c r="H32" s="57">
        <v>189</v>
      </c>
      <c r="I32" s="57">
        <v>3</v>
      </c>
      <c r="J32" s="57">
        <f>H32-I32</f>
        <v>186</v>
      </c>
      <c r="K32" s="57">
        <v>186</v>
      </c>
      <c r="L32" s="57"/>
    </row>
    <row r="33" spans="1:12" s="58" customFormat="1">
      <c r="A33" s="56">
        <v>31</v>
      </c>
      <c r="B33" s="57" t="s">
        <v>2371</v>
      </c>
      <c r="C33" s="57" t="s">
        <v>2372</v>
      </c>
      <c r="D33" s="57">
        <v>184</v>
      </c>
      <c r="E33" s="57">
        <v>5</v>
      </c>
      <c r="F33" s="57">
        <f t="shared" si="0"/>
        <v>179</v>
      </c>
      <c r="G33" s="57">
        <v>179</v>
      </c>
      <c r="H33" s="57"/>
      <c r="I33" s="57"/>
      <c r="J33" s="57"/>
      <c r="K33" s="57"/>
      <c r="L33" s="57"/>
    </row>
    <row r="34" spans="1:12" s="58" customFormat="1">
      <c r="A34" s="56">
        <v>32</v>
      </c>
      <c r="B34" s="57" t="s">
        <v>2371</v>
      </c>
      <c r="C34" s="57" t="s">
        <v>2373</v>
      </c>
      <c r="D34" s="57">
        <v>23</v>
      </c>
      <c r="E34" s="57">
        <v>1</v>
      </c>
      <c r="F34" s="57">
        <f t="shared" si="0"/>
        <v>22</v>
      </c>
      <c r="G34" s="57">
        <v>22</v>
      </c>
      <c r="H34" s="57"/>
      <c r="I34" s="57"/>
      <c r="J34" s="57"/>
      <c r="K34" s="57"/>
      <c r="L34" s="57"/>
    </row>
    <row r="35" spans="1:12" s="58" customFormat="1">
      <c r="A35" s="56">
        <v>33</v>
      </c>
      <c r="B35" s="57" t="s">
        <v>2374</v>
      </c>
      <c r="C35" s="57" t="s">
        <v>2375</v>
      </c>
      <c r="D35" s="57">
        <v>141</v>
      </c>
      <c r="E35" s="57">
        <v>6</v>
      </c>
      <c r="F35" s="57">
        <f t="shared" si="0"/>
        <v>135</v>
      </c>
      <c r="G35" s="57">
        <v>135</v>
      </c>
      <c r="H35" s="57"/>
      <c r="I35" s="57"/>
      <c r="J35" s="57"/>
      <c r="K35" s="57"/>
      <c r="L35" s="57"/>
    </row>
    <row r="36" spans="1:12" s="58" customFormat="1">
      <c r="A36" s="56">
        <v>34</v>
      </c>
      <c r="B36" s="57" t="s">
        <v>2374</v>
      </c>
      <c r="C36" s="57" t="s">
        <v>2376</v>
      </c>
      <c r="D36" s="57">
        <v>2</v>
      </c>
      <c r="E36" s="57">
        <v>0</v>
      </c>
      <c r="F36" s="57">
        <f t="shared" si="0"/>
        <v>2</v>
      </c>
      <c r="G36" s="57">
        <v>2</v>
      </c>
      <c r="H36" s="57"/>
      <c r="I36" s="57"/>
      <c r="J36" s="57"/>
      <c r="K36" s="57"/>
      <c r="L36" s="57"/>
    </row>
    <row r="37" spans="1:12" s="58" customFormat="1">
      <c r="A37" s="56">
        <v>35</v>
      </c>
      <c r="B37" s="57" t="s">
        <v>2377</v>
      </c>
      <c r="C37" s="57" t="s">
        <v>2378</v>
      </c>
      <c r="D37" s="57">
        <v>216</v>
      </c>
      <c r="E37" s="57">
        <v>12</v>
      </c>
      <c r="F37" s="57">
        <f t="shared" si="0"/>
        <v>204</v>
      </c>
      <c r="G37" s="57">
        <v>204</v>
      </c>
      <c r="H37" s="57"/>
      <c r="I37" s="57"/>
      <c r="J37" s="57"/>
      <c r="K37" s="57"/>
      <c r="L37" s="57"/>
    </row>
    <row r="38" spans="1:12" s="58" customFormat="1">
      <c r="A38" s="56">
        <v>36</v>
      </c>
      <c r="B38" s="57" t="s">
        <v>2379</v>
      </c>
      <c r="C38" s="57" t="s">
        <v>2380</v>
      </c>
      <c r="D38" s="57"/>
      <c r="E38" s="57"/>
      <c r="F38" s="57"/>
      <c r="G38" s="57"/>
      <c r="H38" s="57">
        <v>80</v>
      </c>
      <c r="I38" s="57"/>
      <c r="J38" s="57">
        <f>H38-I38</f>
        <v>80</v>
      </c>
      <c r="K38" s="57">
        <v>80</v>
      </c>
      <c r="L38" s="57"/>
    </row>
    <row r="39" spans="1:12" s="58" customFormat="1">
      <c r="A39" s="56">
        <v>37</v>
      </c>
      <c r="B39" s="57" t="s">
        <v>2379</v>
      </c>
      <c r="C39" s="57" t="s">
        <v>2381</v>
      </c>
      <c r="D39" s="57"/>
      <c r="E39" s="57"/>
      <c r="F39" s="57"/>
      <c r="G39" s="57"/>
      <c r="H39" s="57">
        <v>173</v>
      </c>
      <c r="I39" s="57">
        <v>2</v>
      </c>
      <c r="J39" s="57">
        <f>H39-I39</f>
        <v>171</v>
      </c>
      <c r="K39" s="57">
        <v>171</v>
      </c>
      <c r="L39" s="57"/>
    </row>
    <row r="40" spans="1:12" s="58" customFormat="1">
      <c r="A40" s="56">
        <v>38</v>
      </c>
      <c r="B40" s="57" t="s">
        <v>2382</v>
      </c>
      <c r="C40" s="57" t="s">
        <v>2383</v>
      </c>
      <c r="D40" s="57">
        <v>57</v>
      </c>
      <c r="E40" s="57">
        <v>3</v>
      </c>
      <c r="F40" s="57">
        <f>D40-E40</f>
        <v>54</v>
      </c>
      <c r="G40" s="57">
        <v>54</v>
      </c>
      <c r="H40" s="57"/>
      <c r="I40" s="57"/>
      <c r="J40" s="57"/>
      <c r="K40" s="57"/>
      <c r="L40" s="57"/>
    </row>
    <row r="41" spans="1:12" s="58" customFormat="1">
      <c r="A41" s="56">
        <v>39</v>
      </c>
      <c r="B41" s="57" t="s">
        <v>2382</v>
      </c>
      <c r="C41" s="57" t="s">
        <v>2384</v>
      </c>
      <c r="D41" s="57">
        <v>73</v>
      </c>
      <c r="E41" s="57">
        <v>1</v>
      </c>
      <c r="F41" s="57">
        <f>D41-E41</f>
        <v>72</v>
      </c>
      <c r="G41" s="57">
        <v>72</v>
      </c>
      <c r="H41" s="57"/>
      <c r="I41" s="57"/>
      <c r="J41" s="57"/>
      <c r="K41" s="57"/>
      <c r="L41" s="57"/>
    </row>
    <row r="42" spans="1:12" s="58" customFormat="1">
      <c r="A42" s="56">
        <v>40</v>
      </c>
      <c r="B42" s="57" t="s">
        <v>2385</v>
      </c>
      <c r="C42" s="57" t="s">
        <v>2386</v>
      </c>
      <c r="D42" s="57"/>
      <c r="E42" s="57"/>
      <c r="F42" s="57"/>
      <c r="G42" s="57"/>
      <c r="H42" s="57">
        <v>32</v>
      </c>
      <c r="I42" s="57"/>
      <c r="J42" s="57">
        <f>H42-I42</f>
        <v>32</v>
      </c>
      <c r="K42" s="57">
        <v>32</v>
      </c>
      <c r="L42" s="57"/>
    </row>
    <row r="43" spans="1:12" s="58" customFormat="1">
      <c r="A43" s="56">
        <v>41</v>
      </c>
      <c r="B43" s="57" t="s">
        <v>2385</v>
      </c>
      <c r="C43" s="57" t="s">
        <v>2387</v>
      </c>
      <c r="D43" s="57"/>
      <c r="E43" s="57"/>
      <c r="F43" s="57"/>
      <c r="G43" s="57"/>
      <c r="H43" s="57">
        <v>70</v>
      </c>
      <c r="I43" s="57">
        <v>2</v>
      </c>
      <c r="J43" s="57">
        <f>H43-I43</f>
        <v>68</v>
      </c>
      <c r="K43" s="57">
        <v>68</v>
      </c>
      <c r="L43" s="57"/>
    </row>
    <row r="44" spans="1:12" s="58" customFormat="1">
      <c r="A44" s="56">
        <v>42</v>
      </c>
      <c r="B44" s="57" t="s">
        <v>2394</v>
      </c>
      <c r="C44" s="57" t="s">
        <v>2395</v>
      </c>
      <c r="D44" s="57"/>
      <c r="E44" s="57"/>
      <c r="F44" s="57"/>
      <c r="G44" s="57"/>
      <c r="H44" s="57">
        <v>131</v>
      </c>
      <c r="I44" s="57"/>
      <c r="J44" s="57">
        <f t="shared" ref="J44:J45" si="1">H44-I44</f>
        <v>131</v>
      </c>
      <c r="K44" s="57">
        <v>131</v>
      </c>
      <c r="L44" s="57"/>
    </row>
    <row r="45" spans="1:12" s="58" customFormat="1">
      <c r="A45" s="56">
        <v>43</v>
      </c>
      <c r="B45" s="57" t="s">
        <v>2394</v>
      </c>
      <c r="C45" s="57" t="s">
        <v>2396</v>
      </c>
      <c r="D45" s="57"/>
      <c r="E45" s="57"/>
      <c r="F45" s="57"/>
      <c r="G45" s="57"/>
      <c r="H45" s="57">
        <v>221</v>
      </c>
      <c r="I45" s="57">
        <v>6</v>
      </c>
      <c r="J45" s="57">
        <f t="shared" si="1"/>
        <v>215</v>
      </c>
      <c r="K45" s="57">
        <v>215</v>
      </c>
      <c r="L45" s="57"/>
    </row>
    <row r="46" spans="1:12" s="58" customFormat="1">
      <c r="A46" s="56">
        <v>44</v>
      </c>
      <c r="B46" s="57" t="s">
        <v>2394</v>
      </c>
      <c r="C46" s="57" t="s">
        <v>2397</v>
      </c>
      <c r="D46" s="57">
        <v>67</v>
      </c>
      <c r="E46" s="57">
        <v>3</v>
      </c>
      <c r="F46" s="57">
        <f t="shared" ref="F46:F51" si="2">D46-E46</f>
        <v>64</v>
      </c>
      <c r="G46" s="57">
        <v>64</v>
      </c>
      <c r="H46" s="57"/>
      <c r="I46" s="57"/>
      <c r="J46" s="57"/>
      <c r="K46" s="57"/>
      <c r="L46" s="57"/>
    </row>
    <row r="47" spans="1:12" s="58" customFormat="1">
      <c r="A47" s="56">
        <v>45</v>
      </c>
      <c r="B47" s="57" t="s">
        <v>2394</v>
      </c>
      <c r="C47" s="57" t="s">
        <v>2398</v>
      </c>
      <c r="D47" s="57">
        <v>152</v>
      </c>
      <c r="E47" s="57">
        <v>6</v>
      </c>
      <c r="F47" s="57">
        <f t="shared" si="2"/>
        <v>146</v>
      </c>
      <c r="G47" s="57">
        <v>146</v>
      </c>
      <c r="H47" s="57"/>
      <c r="I47" s="57"/>
      <c r="J47" s="57"/>
      <c r="K47" s="57"/>
      <c r="L47" s="57"/>
    </row>
    <row r="48" spans="1:12" s="58" customFormat="1">
      <c r="A48" s="56">
        <v>46</v>
      </c>
      <c r="B48" s="59" t="s">
        <v>2403</v>
      </c>
      <c r="C48" s="57" t="s">
        <v>2404</v>
      </c>
      <c r="D48" s="57">
        <v>86</v>
      </c>
      <c r="E48" s="57">
        <v>3</v>
      </c>
      <c r="F48" s="57">
        <f t="shared" si="2"/>
        <v>83</v>
      </c>
      <c r="G48" s="57">
        <v>83</v>
      </c>
      <c r="H48" s="57"/>
      <c r="I48" s="57"/>
      <c r="J48" s="57"/>
      <c r="K48" s="57"/>
      <c r="L48" s="57"/>
    </row>
    <row r="49" spans="1:12" s="58" customFormat="1">
      <c r="A49" s="56">
        <v>47</v>
      </c>
      <c r="B49" s="59" t="s">
        <v>2403</v>
      </c>
      <c r="C49" s="57" t="s">
        <v>2405</v>
      </c>
      <c r="D49" s="57">
        <v>87</v>
      </c>
      <c r="E49" s="57">
        <v>3</v>
      </c>
      <c r="F49" s="57">
        <f t="shared" si="2"/>
        <v>84</v>
      </c>
      <c r="G49" s="57">
        <v>84</v>
      </c>
      <c r="H49" s="57"/>
      <c r="I49" s="57"/>
      <c r="J49" s="57"/>
      <c r="K49" s="57"/>
      <c r="L49" s="57"/>
    </row>
    <row r="50" spans="1:12" s="58" customFormat="1">
      <c r="A50" s="56">
        <v>48</v>
      </c>
      <c r="B50" s="59" t="s">
        <v>2413</v>
      </c>
      <c r="C50" s="57" t="s">
        <v>2414</v>
      </c>
      <c r="D50" s="57">
        <v>129</v>
      </c>
      <c r="E50" s="57">
        <v>1</v>
      </c>
      <c r="F50" s="57">
        <f t="shared" si="2"/>
        <v>128</v>
      </c>
      <c r="G50" s="57">
        <v>128</v>
      </c>
      <c r="H50" s="57"/>
      <c r="I50" s="57"/>
      <c r="J50" s="57"/>
      <c r="K50" s="57"/>
      <c r="L50" s="57"/>
    </row>
    <row r="51" spans="1:12" s="58" customFormat="1">
      <c r="A51" s="56">
        <v>49</v>
      </c>
      <c r="B51" s="59" t="s">
        <v>2413</v>
      </c>
      <c r="C51" s="57" t="s">
        <v>2415</v>
      </c>
      <c r="D51" s="57">
        <v>65</v>
      </c>
      <c r="E51" s="57">
        <v>3</v>
      </c>
      <c r="F51" s="57">
        <f t="shared" si="2"/>
        <v>62</v>
      </c>
      <c r="G51" s="57">
        <v>62</v>
      </c>
      <c r="H51" s="57"/>
      <c r="I51" s="57"/>
      <c r="J51" s="57"/>
      <c r="K51" s="57"/>
      <c r="L51" s="57"/>
    </row>
    <row r="52" spans="1:12" s="58" customFormat="1">
      <c r="A52" s="56">
        <v>50</v>
      </c>
      <c r="B52" s="59" t="s">
        <v>2413</v>
      </c>
      <c r="C52" s="57" t="s">
        <v>2416</v>
      </c>
      <c r="D52" s="57"/>
      <c r="E52" s="57"/>
      <c r="F52" s="57"/>
      <c r="G52" s="57"/>
      <c r="H52" s="57">
        <v>75</v>
      </c>
      <c r="I52" s="57">
        <v>4</v>
      </c>
      <c r="J52" s="57">
        <f t="shared" ref="J52:J55" si="3">H52-I52</f>
        <v>71</v>
      </c>
      <c r="K52" s="57">
        <v>71</v>
      </c>
      <c r="L52" s="57"/>
    </row>
    <row r="53" spans="1:12" s="58" customFormat="1">
      <c r="A53" s="56">
        <v>51</v>
      </c>
      <c r="B53" s="59" t="s">
        <v>2413</v>
      </c>
      <c r="C53" s="57" t="s">
        <v>2417</v>
      </c>
      <c r="D53" s="57"/>
      <c r="E53" s="57"/>
      <c r="F53" s="57"/>
      <c r="G53" s="57"/>
      <c r="H53" s="57">
        <v>41</v>
      </c>
      <c r="I53" s="57">
        <v>0</v>
      </c>
      <c r="J53" s="57">
        <f t="shared" si="3"/>
        <v>41</v>
      </c>
      <c r="K53" s="57">
        <v>41</v>
      </c>
      <c r="L53" s="57"/>
    </row>
    <row r="54" spans="1:12" s="58" customFormat="1">
      <c r="A54" s="56">
        <v>52</v>
      </c>
      <c r="B54" s="59" t="s">
        <v>2418</v>
      </c>
      <c r="C54" s="57" t="s">
        <v>2419</v>
      </c>
      <c r="D54" s="57"/>
      <c r="E54" s="57"/>
      <c r="F54" s="57"/>
      <c r="G54" s="57"/>
      <c r="H54" s="57">
        <v>87</v>
      </c>
      <c r="I54" s="57">
        <v>0</v>
      </c>
      <c r="J54" s="57">
        <f t="shared" si="3"/>
        <v>87</v>
      </c>
      <c r="K54" s="57">
        <v>87</v>
      </c>
      <c r="L54" s="57"/>
    </row>
    <row r="55" spans="1:12" s="58" customFormat="1">
      <c r="A55" s="56">
        <v>53</v>
      </c>
      <c r="B55" s="59" t="s">
        <v>2418</v>
      </c>
      <c r="C55" s="57" t="s">
        <v>2420</v>
      </c>
      <c r="D55" s="57"/>
      <c r="E55" s="57"/>
      <c r="F55" s="57"/>
      <c r="G55" s="57"/>
      <c r="H55" s="57">
        <v>163</v>
      </c>
      <c r="I55" s="57">
        <v>4</v>
      </c>
      <c r="J55" s="57">
        <f t="shared" si="3"/>
        <v>159</v>
      </c>
      <c r="K55" s="57">
        <v>159</v>
      </c>
      <c r="L55" s="57"/>
    </row>
    <row r="56" spans="1:12" s="58" customFormat="1">
      <c r="A56" s="56">
        <v>60</v>
      </c>
      <c r="B56" s="59" t="s">
        <v>2424</v>
      </c>
      <c r="C56" s="57" t="s">
        <v>2425</v>
      </c>
      <c r="D56" s="57">
        <v>10</v>
      </c>
      <c r="E56" s="57">
        <v>0</v>
      </c>
      <c r="F56" s="57">
        <f t="shared" ref="F56:F62" si="4">D56-E56</f>
        <v>10</v>
      </c>
      <c r="G56" s="57">
        <v>10</v>
      </c>
      <c r="H56" s="57"/>
      <c r="I56" s="57"/>
      <c r="J56" s="57"/>
      <c r="K56" s="57"/>
      <c r="L56" s="57"/>
    </row>
    <row r="57" spans="1:12" s="58" customFormat="1">
      <c r="A57" s="56">
        <v>61</v>
      </c>
      <c r="B57" s="59" t="s">
        <v>2424</v>
      </c>
      <c r="C57" s="57" t="s">
        <v>2426</v>
      </c>
      <c r="D57" s="57">
        <v>20</v>
      </c>
      <c r="E57" s="57">
        <v>0</v>
      </c>
      <c r="F57" s="57">
        <f t="shared" si="4"/>
        <v>20</v>
      </c>
      <c r="G57" s="57">
        <v>20</v>
      </c>
      <c r="H57" s="57"/>
      <c r="I57" s="57"/>
      <c r="J57" s="57"/>
      <c r="K57" s="57"/>
      <c r="L57" s="57"/>
    </row>
    <row r="58" spans="1:12" s="58" customFormat="1">
      <c r="A58" s="56">
        <v>62</v>
      </c>
      <c r="B58" s="59" t="s">
        <v>2427</v>
      </c>
      <c r="C58" s="57" t="s">
        <v>2428</v>
      </c>
      <c r="D58" s="57">
        <v>71</v>
      </c>
      <c r="E58" s="57">
        <v>2</v>
      </c>
      <c r="F58" s="57">
        <f t="shared" si="4"/>
        <v>69</v>
      </c>
      <c r="G58" s="57">
        <v>69</v>
      </c>
      <c r="H58" s="57"/>
      <c r="I58" s="57"/>
      <c r="J58" s="57"/>
      <c r="K58" s="57"/>
      <c r="L58" s="57"/>
    </row>
    <row r="59" spans="1:12" s="58" customFormat="1">
      <c r="A59" s="56">
        <v>63</v>
      </c>
      <c r="B59" s="59" t="s">
        <v>2427</v>
      </c>
      <c r="C59" s="57" t="s">
        <v>2429</v>
      </c>
      <c r="D59" s="57">
        <v>100</v>
      </c>
      <c r="E59" s="57">
        <v>6</v>
      </c>
      <c r="F59" s="57">
        <f t="shared" si="4"/>
        <v>94</v>
      </c>
      <c r="G59" s="57">
        <v>94</v>
      </c>
      <c r="H59" s="57"/>
      <c r="I59" s="57"/>
      <c r="J59" s="57"/>
      <c r="K59" s="57"/>
      <c r="L59" s="57"/>
    </row>
    <row r="60" spans="1:12" s="58" customFormat="1">
      <c r="A60" s="56">
        <v>64</v>
      </c>
      <c r="B60" s="59" t="s">
        <v>2431</v>
      </c>
      <c r="C60" s="57" t="s">
        <v>2430</v>
      </c>
      <c r="D60" s="57"/>
      <c r="E60" s="57"/>
      <c r="F60" s="57"/>
      <c r="G60" s="57"/>
      <c r="H60" s="57">
        <v>76</v>
      </c>
      <c r="I60" s="57">
        <v>4</v>
      </c>
      <c r="J60" s="57">
        <f t="shared" ref="J60" si="5">H60-I60</f>
        <v>72</v>
      </c>
      <c r="K60" s="57">
        <v>72</v>
      </c>
      <c r="L60" s="57"/>
    </row>
    <row r="61" spans="1:12" s="58" customFormat="1">
      <c r="A61" s="56">
        <v>65</v>
      </c>
      <c r="B61" s="59" t="s">
        <v>2494</v>
      </c>
      <c r="C61" s="57" t="s">
        <v>2496</v>
      </c>
      <c r="D61" s="57">
        <v>38</v>
      </c>
      <c r="E61" s="57">
        <v>1</v>
      </c>
      <c r="F61" s="57">
        <f t="shared" si="4"/>
        <v>37</v>
      </c>
      <c r="G61" s="57">
        <v>37</v>
      </c>
      <c r="H61" s="57"/>
      <c r="I61" s="57"/>
      <c r="J61" s="57"/>
      <c r="K61" s="57"/>
      <c r="L61" s="57"/>
    </row>
    <row r="62" spans="1:12" s="58" customFormat="1">
      <c r="A62" s="56">
        <v>66</v>
      </c>
      <c r="B62" s="59" t="s">
        <v>2494</v>
      </c>
      <c r="C62" s="57" t="s">
        <v>2497</v>
      </c>
      <c r="D62" s="57">
        <v>60</v>
      </c>
      <c r="E62" s="57">
        <v>1</v>
      </c>
      <c r="F62" s="57">
        <f t="shared" si="4"/>
        <v>59</v>
      </c>
      <c r="G62" s="57">
        <v>59</v>
      </c>
      <c r="H62" s="57"/>
      <c r="I62" s="57"/>
      <c r="J62" s="57"/>
      <c r="K62" s="57"/>
      <c r="L62" s="57"/>
    </row>
    <row r="63" spans="1:12" s="58" customFormat="1">
      <c r="A63" s="56">
        <v>67</v>
      </c>
      <c r="B63" s="59" t="s">
        <v>2495</v>
      </c>
      <c r="C63" s="57" t="s">
        <v>2498</v>
      </c>
      <c r="D63" s="57"/>
      <c r="E63" s="57"/>
      <c r="F63" s="57"/>
      <c r="G63" s="57"/>
      <c r="H63" s="57">
        <v>136</v>
      </c>
      <c r="I63" s="57">
        <v>0</v>
      </c>
      <c r="J63" s="57">
        <f t="shared" ref="J63:J66" si="6">H63-I63</f>
        <v>136</v>
      </c>
      <c r="K63" s="57">
        <v>136</v>
      </c>
      <c r="L63" s="57"/>
    </row>
    <row r="64" spans="1:12" s="58" customFormat="1">
      <c r="A64" s="56">
        <v>68</v>
      </c>
      <c r="B64" s="59" t="s">
        <v>2495</v>
      </c>
      <c r="C64" s="57" t="s">
        <v>2499</v>
      </c>
      <c r="D64" s="57"/>
      <c r="E64" s="57"/>
      <c r="F64" s="57"/>
      <c r="G64" s="57"/>
      <c r="H64" s="57">
        <v>217</v>
      </c>
      <c r="I64" s="57">
        <v>7</v>
      </c>
      <c r="J64" s="57">
        <f t="shared" si="6"/>
        <v>210</v>
      </c>
      <c r="K64" s="57">
        <v>210</v>
      </c>
      <c r="L64" s="57"/>
    </row>
    <row r="65" spans="1:12">
      <c r="A65" s="1">
        <v>69</v>
      </c>
      <c r="B65" s="51" t="s">
        <v>2506</v>
      </c>
      <c r="C65" s="2" t="s">
        <v>2507</v>
      </c>
      <c r="D65" s="2"/>
      <c r="E65" s="2"/>
      <c r="F65" s="2"/>
      <c r="G65" s="2"/>
      <c r="H65" s="2">
        <v>70</v>
      </c>
      <c r="I65" s="2">
        <v>0</v>
      </c>
      <c r="J65" s="2">
        <f t="shared" si="6"/>
        <v>70</v>
      </c>
      <c r="K65" s="2">
        <v>70</v>
      </c>
      <c r="L65" s="2"/>
    </row>
    <row r="66" spans="1:12">
      <c r="A66" s="1">
        <v>70</v>
      </c>
      <c r="B66" s="51" t="s">
        <v>2506</v>
      </c>
      <c r="C66" s="2" t="s">
        <v>2508</v>
      </c>
      <c r="D66" s="2"/>
      <c r="E66" s="2"/>
      <c r="F66" s="2"/>
      <c r="G66" s="2"/>
      <c r="H66" s="2">
        <v>101</v>
      </c>
      <c r="I66" s="2">
        <v>5</v>
      </c>
      <c r="J66" s="2">
        <f t="shared" si="6"/>
        <v>96</v>
      </c>
      <c r="K66" s="2">
        <v>96</v>
      </c>
      <c r="L66" s="2"/>
    </row>
    <row r="67" spans="1:12">
      <c r="A67" s="1">
        <v>71</v>
      </c>
      <c r="B67" s="45" t="s">
        <v>2509</v>
      </c>
      <c r="C67" s="2" t="s">
        <v>2510</v>
      </c>
      <c r="D67" s="2">
        <v>40</v>
      </c>
      <c r="E67" s="2">
        <v>1</v>
      </c>
      <c r="F67" s="2">
        <f t="shared" ref="F67:F70" si="7">D67-E67</f>
        <v>39</v>
      </c>
      <c r="G67" s="2">
        <v>39</v>
      </c>
      <c r="H67" s="2"/>
      <c r="I67" s="2"/>
      <c r="J67" s="2"/>
      <c r="K67" s="2"/>
      <c r="L67" s="2"/>
    </row>
    <row r="68" spans="1:12">
      <c r="A68" s="1">
        <v>72</v>
      </c>
      <c r="B68" s="45" t="s">
        <v>2509</v>
      </c>
      <c r="C68" s="2" t="s">
        <v>2511</v>
      </c>
      <c r="D68" s="2">
        <v>77</v>
      </c>
      <c r="E68" s="2">
        <v>0</v>
      </c>
      <c r="F68" s="2">
        <f t="shared" si="7"/>
        <v>77</v>
      </c>
      <c r="G68" s="2">
        <v>77</v>
      </c>
      <c r="H68" s="2"/>
      <c r="I68" s="2"/>
      <c r="J68" s="2"/>
      <c r="K68" s="2"/>
      <c r="L68" s="2"/>
    </row>
    <row r="69" spans="1:12">
      <c r="A69" s="1">
        <v>73</v>
      </c>
      <c r="B69" s="45" t="s">
        <v>2514</v>
      </c>
      <c r="C69" s="2" t="s">
        <v>2515</v>
      </c>
      <c r="D69" s="2">
        <v>104</v>
      </c>
      <c r="E69" s="2">
        <v>1</v>
      </c>
      <c r="F69" s="2">
        <f t="shared" si="7"/>
        <v>103</v>
      </c>
      <c r="G69" s="2">
        <v>103</v>
      </c>
      <c r="H69" s="2"/>
      <c r="I69" s="2"/>
      <c r="J69" s="2"/>
      <c r="K69" s="2"/>
      <c r="L69" s="2"/>
    </row>
    <row r="70" spans="1:12">
      <c r="A70" s="1">
        <v>74</v>
      </c>
      <c r="B70" s="45" t="s">
        <v>2514</v>
      </c>
      <c r="C70" s="2" t="s">
        <v>2516</v>
      </c>
      <c r="D70" s="2">
        <v>157</v>
      </c>
      <c r="E70" s="2">
        <v>4</v>
      </c>
      <c r="F70" s="2">
        <f t="shared" si="7"/>
        <v>153</v>
      </c>
      <c r="G70" s="2">
        <v>153</v>
      </c>
      <c r="H70" s="2"/>
      <c r="I70" s="2"/>
      <c r="J70" s="2"/>
      <c r="K70" s="2"/>
      <c r="L70" s="2"/>
    </row>
    <row r="71" spans="1:12">
      <c r="A71" s="1">
        <v>75</v>
      </c>
      <c r="B71" s="45" t="s">
        <v>2517</v>
      </c>
      <c r="C71" s="2" t="s">
        <v>2518</v>
      </c>
      <c r="D71" s="2"/>
      <c r="E71" s="2"/>
      <c r="F71" s="2"/>
      <c r="G71" s="2"/>
      <c r="H71" s="2">
        <v>52</v>
      </c>
      <c r="I71" s="2">
        <v>0</v>
      </c>
      <c r="J71" s="2">
        <f t="shared" ref="J71:J72" si="8">H71-I71</f>
        <v>52</v>
      </c>
      <c r="K71" s="2">
        <v>52</v>
      </c>
      <c r="L71" s="2"/>
    </row>
    <row r="72" spans="1:12">
      <c r="A72" s="1">
        <v>76</v>
      </c>
      <c r="B72" s="45" t="s">
        <v>2517</v>
      </c>
      <c r="C72" s="2" t="s">
        <v>2519</v>
      </c>
      <c r="D72" s="2"/>
      <c r="E72" s="2"/>
      <c r="F72" s="2"/>
      <c r="G72" s="2"/>
      <c r="H72" s="2">
        <v>78</v>
      </c>
      <c r="I72" s="2">
        <v>3</v>
      </c>
      <c r="J72" s="2">
        <f t="shared" si="8"/>
        <v>75</v>
      </c>
      <c r="K72" s="2">
        <v>75</v>
      </c>
      <c r="L72" s="2"/>
    </row>
    <row r="73" spans="1:12">
      <c r="A73" s="1">
        <v>77</v>
      </c>
      <c r="B73" s="45" t="s">
        <v>2525</v>
      </c>
      <c r="C73" s="2" t="s">
        <v>2526</v>
      </c>
      <c r="D73" s="2">
        <v>59</v>
      </c>
      <c r="E73" s="2">
        <v>1</v>
      </c>
      <c r="F73" s="2">
        <f t="shared" ref="F73:F74" si="9">D73-E73</f>
        <v>58</v>
      </c>
      <c r="G73" s="2"/>
      <c r="H73" s="2"/>
      <c r="I73" s="2"/>
      <c r="J73" s="2"/>
      <c r="K73" s="2"/>
      <c r="L73" s="2"/>
    </row>
    <row r="74" spans="1:12">
      <c r="A74" s="1">
        <v>78</v>
      </c>
      <c r="B74" s="45" t="s">
        <v>2525</v>
      </c>
      <c r="C74" s="2" t="s">
        <v>2527</v>
      </c>
      <c r="D74" s="2">
        <v>109</v>
      </c>
      <c r="E74" s="2">
        <v>0</v>
      </c>
      <c r="F74" s="2">
        <f t="shared" si="9"/>
        <v>109</v>
      </c>
      <c r="G74" s="2"/>
      <c r="H74" s="2"/>
      <c r="I74" s="2"/>
      <c r="J74" s="2"/>
      <c r="K74" s="2"/>
      <c r="L74" s="2"/>
    </row>
    <row r="75" spans="1:12">
      <c r="A75" s="1">
        <v>79</v>
      </c>
      <c r="B75" s="45" t="s">
        <v>2528</v>
      </c>
      <c r="C75" s="2" t="s">
        <v>2529</v>
      </c>
      <c r="D75" s="2"/>
      <c r="E75" s="2"/>
      <c r="F75" s="2"/>
      <c r="G75" s="2"/>
      <c r="H75" s="2">
        <v>52</v>
      </c>
      <c r="I75" s="2">
        <v>1</v>
      </c>
      <c r="J75" s="2">
        <f t="shared" ref="J75:J76" si="10">H75-I75</f>
        <v>51</v>
      </c>
      <c r="K75" s="2"/>
      <c r="L75" s="2"/>
    </row>
    <row r="76" spans="1:12">
      <c r="A76" s="1">
        <v>80</v>
      </c>
      <c r="B76" s="45" t="s">
        <v>2528</v>
      </c>
      <c r="C76" s="2" t="s">
        <v>2530</v>
      </c>
      <c r="D76" s="2"/>
      <c r="E76" s="2"/>
      <c r="F76" s="2"/>
      <c r="G76" s="2"/>
      <c r="H76" s="2">
        <v>110</v>
      </c>
      <c r="I76" s="2">
        <v>1</v>
      </c>
      <c r="J76" s="2">
        <f t="shared" si="10"/>
        <v>109</v>
      </c>
      <c r="K76" s="2"/>
      <c r="L76" s="2"/>
    </row>
    <row r="77" spans="1:12">
      <c r="A77" s="1">
        <v>81</v>
      </c>
      <c r="B77" s="45" t="s">
        <v>2532</v>
      </c>
      <c r="C77" s="2" t="s">
        <v>2533</v>
      </c>
      <c r="D77" s="2">
        <v>2</v>
      </c>
      <c r="E77" s="2">
        <v>0</v>
      </c>
      <c r="F77" s="61">
        <f t="shared" ref="F77:F78" si="11">D77-E77</f>
        <v>2</v>
      </c>
      <c r="G77" s="2">
        <v>2</v>
      </c>
      <c r="H77" s="2"/>
      <c r="I77" s="2"/>
      <c r="J77" s="2"/>
      <c r="K77" s="2"/>
      <c r="L77" s="2"/>
    </row>
    <row r="78" spans="1:12">
      <c r="A78" s="1">
        <v>82</v>
      </c>
      <c r="B78" s="45" t="s">
        <v>2534</v>
      </c>
      <c r="C78" s="60" t="s">
        <v>2535</v>
      </c>
      <c r="D78" s="60">
        <v>13</v>
      </c>
      <c r="E78" s="60">
        <v>0</v>
      </c>
      <c r="F78" s="61">
        <f t="shared" si="11"/>
        <v>13</v>
      </c>
      <c r="G78" s="60">
        <v>13</v>
      </c>
      <c r="H78" s="60"/>
      <c r="I78" s="60"/>
      <c r="J78" s="60"/>
      <c r="K78" s="60"/>
      <c r="L78" s="60"/>
    </row>
    <row r="79" spans="1:12">
      <c r="A79" s="1">
        <v>83</v>
      </c>
      <c r="B79" s="45" t="s">
        <v>2532</v>
      </c>
      <c r="C79" s="60" t="s">
        <v>2536</v>
      </c>
      <c r="D79" s="60"/>
      <c r="E79" s="60"/>
      <c r="F79" s="60"/>
      <c r="G79" s="60"/>
      <c r="H79" s="60">
        <v>6</v>
      </c>
      <c r="I79" s="60">
        <v>0</v>
      </c>
      <c r="J79" s="60">
        <v>6</v>
      </c>
      <c r="K79" s="60">
        <v>6</v>
      </c>
      <c r="L79" s="60"/>
    </row>
    <row r="80" spans="1:12">
      <c r="A80" s="1">
        <v>84</v>
      </c>
      <c r="B80" s="45" t="s">
        <v>2534</v>
      </c>
      <c r="C80" s="60" t="s">
        <v>2537</v>
      </c>
      <c r="D80" s="60"/>
      <c r="E80" s="60"/>
      <c r="F80" s="60"/>
      <c r="G80" s="60"/>
      <c r="H80" s="60">
        <v>6</v>
      </c>
      <c r="I80" s="60">
        <v>0</v>
      </c>
      <c r="J80" s="60">
        <v>6</v>
      </c>
      <c r="K80" s="60">
        <v>6</v>
      </c>
      <c r="L80" s="60"/>
    </row>
    <row r="81" spans="1:12">
      <c r="A81" s="1">
        <v>85</v>
      </c>
      <c r="B81" s="45" t="s">
        <v>2539</v>
      </c>
      <c r="C81" s="60" t="s">
        <v>2540</v>
      </c>
      <c r="D81" s="60">
        <v>76</v>
      </c>
      <c r="E81" s="60">
        <v>0</v>
      </c>
      <c r="F81" s="61">
        <f t="shared" ref="F81:F82" si="12">D81-E81</f>
        <v>76</v>
      </c>
      <c r="G81" s="60">
        <v>76</v>
      </c>
      <c r="H81" s="60"/>
      <c r="I81" s="60"/>
      <c r="J81" s="60"/>
      <c r="K81" s="60"/>
      <c r="L81" s="60"/>
    </row>
    <row r="82" spans="1:12">
      <c r="A82" s="1">
        <v>86</v>
      </c>
      <c r="B82" s="45" t="s">
        <v>2539</v>
      </c>
      <c r="C82" s="60" t="s">
        <v>2541</v>
      </c>
      <c r="D82" s="60">
        <v>26</v>
      </c>
      <c r="E82" s="60">
        <v>1</v>
      </c>
      <c r="F82" s="61">
        <f t="shared" si="12"/>
        <v>25</v>
      </c>
      <c r="G82" s="60">
        <v>25</v>
      </c>
      <c r="H82" s="60"/>
      <c r="I82" s="60"/>
      <c r="J82" s="60"/>
      <c r="K82" s="60"/>
      <c r="L82" s="60"/>
    </row>
    <row r="83" spans="1:12">
      <c r="A83" s="1">
        <v>87</v>
      </c>
      <c r="B83" s="45" t="s">
        <v>2542</v>
      </c>
      <c r="C83" s="61" t="s">
        <v>2543</v>
      </c>
      <c r="D83" s="61"/>
      <c r="E83" s="61"/>
      <c r="F83" s="62"/>
      <c r="G83" s="61"/>
      <c r="H83" s="63">
        <v>63</v>
      </c>
      <c r="I83" s="63">
        <v>0</v>
      </c>
      <c r="J83" s="63">
        <f t="shared" ref="J83:J84" si="13">H83-I83</f>
        <v>63</v>
      </c>
      <c r="K83" s="63">
        <v>63</v>
      </c>
      <c r="L83" s="61"/>
    </row>
    <row r="84" spans="1:12">
      <c r="A84" s="1">
        <v>88</v>
      </c>
      <c r="B84" s="45" t="s">
        <v>2542</v>
      </c>
      <c r="C84" s="61" t="s">
        <v>2544</v>
      </c>
      <c r="D84" s="61"/>
      <c r="E84" s="61"/>
      <c r="F84" s="62"/>
      <c r="G84" s="61"/>
      <c r="H84" s="63">
        <v>75</v>
      </c>
      <c r="I84" s="63">
        <v>0</v>
      </c>
      <c r="J84" s="63">
        <f t="shared" si="13"/>
        <v>75</v>
      </c>
      <c r="K84" s="63">
        <v>75</v>
      </c>
      <c r="L84" s="61"/>
    </row>
    <row r="85" spans="1:12">
      <c r="A85" s="1">
        <v>89</v>
      </c>
      <c r="B85" s="45" t="s">
        <v>3080</v>
      </c>
      <c r="C85" s="61" t="s">
        <v>3074</v>
      </c>
      <c r="D85" s="61">
        <v>2</v>
      </c>
      <c r="E85" s="61">
        <v>0</v>
      </c>
      <c r="F85" s="65">
        <f t="shared" ref="F85:F86" si="14">D85-E85</f>
        <v>2</v>
      </c>
      <c r="G85" s="61">
        <v>2</v>
      </c>
      <c r="H85" s="61"/>
      <c r="I85" s="61"/>
      <c r="J85" s="61"/>
      <c r="K85" s="61"/>
      <c r="L85" s="61"/>
    </row>
    <row r="86" spans="1:12">
      <c r="A86" s="1">
        <v>90</v>
      </c>
      <c r="B86" s="45" t="s">
        <v>3080</v>
      </c>
      <c r="C86" s="61" t="s">
        <v>3075</v>
      </c>
      <c r="D86" s="61">
        <v>9</v>
      </c>
      <c r="E86" s="61">
        <v>0</v>
      </c>
      <c r="F86" s="65">
        <f t="shared" si="14"/>
        <v>9</v>
      </c>
      <c r="G86" s="61">
        <v>9</v>
      </c>
      <c r="H86" s="61"/>
      <c r="I86" s="61"/>
      <c r="J86" s="61"/>
      <c r="K86" s="61"/>
      <c r="L86" s="61"/>
    </row>
    <row r="87" spans="1:12">
      <c r="A87" s="1">
        <v>91</v>
      </c>
      <c r="B87" s="45" t="s">
        <v>3081</v>
      </c>
      <c r="C87" s="61" t="s">
        <v>3076</v>
      </c>
      <c r="D87" s="61"/>
      <c r="E87" s="61"/>
      <c r="F87" s="61"/>
      <c r="G87" s="61"/>
      <c r="H87" s="61">
        <v>45</v>
      </c>
      <c r="I87" s="61">
        <v>0</v>
      </c>
      <c r="J87" s="65">
        <f t="shared" ref="J87:J88" si="15">H87-I87</f>
        <v>45</v>
      </c>
      <c r="K87" s="61">
        <v>45</v>
      </c>
      <c r="L87" s="61"/>
    </row>
    <row r="88" spans="1:12">
      <c r="A88" s="1">
        <v>92</v>
      </c>
      <c r="B88" s="45" t="s">
        <v>3081</v>
      </c>
      <c r="C88" s="61" t="s">
        <v>3077</v>
      </c>
      <c r="D88" s="61"/>
      <c r="E88" s="61"/>
      <c r="F88" s="61"/>
      <c r="G88" s="61"/>
      <c r="H88" s="61">
        <v>48</v>
      </c>
      <c r="I88" s="61">
        <v>0</v>
      </c>
      <c r="J88" s="65">
        <f t="shared" si="15"/>
        <v>48</v>
      </c>
      <c r="K88" s="61">
        <v>48</v>
      </c>
      <c r="L88" s="61"/>
    </row>
    <row r="89" spans="1:12">
      <c r="A89" s="1">
        <v>93</v>
      </c>
      <c r="B89" s="45" t="s">
        <v>3082</v>
      </c>
      <c r="C89" s="61" t="s">
        <v>3078</v>
      </c>
      <c r="D89" s="61">
        <v>38</v>
      </c>
      <c r="E89" s="61">
        <v>1</v>
      </c>
      <c r="F89" s="65">
        <f t="shared" ref="F89:F92" si="16">D89-E89</f>
        <v>37</v>
      </c>
      <c r="G89" s="61">
        <v>37</v>
      </c>
      <c r="H89" s="61"/>
      <c r="I89" s="61"/>
      <c r="J89" s="61"/>
      <c r="K89" s="61"/>
      <c r="L89" s="61"/>
    </row>
    <row r="90" spans="1:12">
      <c r="A90" s="1">
        <v>94</v>
      </c>
      <c r="B90" s="45" t="s">
        <v>3082</v>
      </c>
      <c r="C90" s="65" t="s">
        <v>3079</v>
      </c>
      <c r="D90" s="65">
        <v>68</v>
      </c>
      <c r="E90" s="65">
        <v>0</v>
      </c>
      <c r="F90" s="65">
        <f t="shared" si="16"/>
        <v>68</v>
      </c>
      <c r="G90" s="65">
        <v>68</v>
      </c>
      <c r="H90" s="65"/>
      <c r="I90" s="65"/>
      <c r="J90" s="65"/>
      <c r="K90" s="65"/>
      <c r="L90" s="65"/>
    </row>
    <row r="91" spans="1:12">
      <c r="A91" s="1">
        <v>95</v>
      </c>
      <c r="B91" s="45" t="s">
        <v>3091</v>
      </c>
      <c r="C91" s="65" t="s">
        <v>3096</v>
      </c>
      <c r="D91" s="65">
        <v>67</v>
      </c>
      <c r="E91" s="65">
        <v>0</v>
      </c>
      <c r="F91" s="70">
        <f t="shared" si="16"/>
        <v>67</v>
      </c>
      <c r="G91" s="65">
        <v>67</v>
      </c>
      <c r="H91" s="65"/>
      <c r="I91" s="65"/>
      <c r="J91" s="65"/>
      <c r="K91" s="65"/>
      <c r="L91" s="65"/>
    </row>
    <row r="92" spans="1:12">
      <c r="A92" s="1">
        <v>96</v>
      </c>
      <c r="B92" s="45" t="s">
        <v>3090</v>
      </c>
      <c r="C92" s="65" t="s">
        <v>3097</v>
      </c>
      <c r="D92" s="65">
        <v>32</v>
      </c>
      <c r="E92" s="65">
        <v>0</v>
      </c>
      <c r="F92" s="70">
        <f t="shared" si="16"/>
        <v>32</v>
      </c>
      <c r="G92" s="65">
        <v>32</v>
      </c>
      <c r="H92" s="65"/>
      <c r="I92" s="65"/>
      <c r="J92" s="65"/>
      <c r="K92" s="65"/>
      <c r="L92" s="65"/>
    </row>
    <row r="93" spans="1:12">
      <c r="A93" s="1">
        <v>97</v>
      </c>
      <c r="B93" s="45" t="s">
        <v>3091</v>
      </c>
      <c r="C93" s="65" t="s">
        <v>3098</v>
      </c>
      <c r="D93" s="65"/>
      <c r="E93" s="65"/>
      <c r="F93" s="65"/>
      <c r="G93" s="65"/>
      <c r="H93" s="65">
        <v>65</v>
      </c>
      <c r="I93" s="65">
        <v>1</v>
      </c>
      <c r="J93" s="70">
        <f t="shared" ref="J93:J94" si="17">H93-I93</f>
        <v>64</v>
      </c>
      <c r="K93" s="65">
        <v>64</v>
      </c>
      <c r="L93" s="65"/>
    </row>
    <row r="94" spans="1:12">
      <c r="A94" s="1">
        <v>98</v>
      </c>
      <c r="B94" s="45" t="s">
        <v>3090</v>
      </c>
      <c r="C94" s="65" t="s">
        <v>3099</v>
      </c>
      <c r="D94" s="65"/>
      <c r="E94" s="65"/>
      <c r="F94" s="65"/>
      <c r="G94" s="65"/>
      <c r="H94" s="65">
        <v>38</v>
      </c>
      <c r="I94" s="65">
        <v>1</v>
      </c>
      <c r="J94" s="70">
        <f t="shared" si="17"/>
        <v>37</v>
      </c>
      <c r="K94" s="65">
        <v>37</v>
      </c>
      <c r="L94" s="65"/>
    </row>
    <row r="95" spans="1:12">
      <c r="A95" s="1">
        <v>99</v>
      </c>
      <c r="B95" s="45" t="s">
        <v>3100</v>
      </c>
      <c r="C95" s="65" t="s">
        <v>3101</v>
      </c>
      <c r="D95" s="65">
        <v>50</v>
      </c>
      <c r="E95" s="65">
        <v>1</v>
      </c>
      <c r="F95" s="70">
        <f t="shared" ref="F95:F96" si="18">D95-E95</f>
        <v>49</v>
      </c>
      <c r="G95" s="65">
        <v>49</v>
      </c>
      <c r="H95" s="65"/>
      <c r="I95" s="65"/>
      <c r="J95" s="65"/>
      <c r="K95" s="65"/>
      <c r="L95" s="65"/>
    </row>
    <row r="96" spans="1:12">
      <c r="A96" s="1">
        <v>100</v>
      </c>
      <c r="B96" s="45" t="s">
        <v>3100</v>
      </c>
      <c r="C96" s="65" t="s">
        <v>3102</v>
      </c>
      <c r="D96" s="65">
        <v>94</v>
      </c>
      <c r="E96" s="65">
        <v>1</v>
      </c>
      <c r="F96" s="70">
        <f t="shared" si="18"/>
        <v>93</v>
      </c>
      <c r="G96" s="65">
        <v>93</v>
      </c>
      <c r="H96" s="65"/>
      <c r="I96" s="65"/>
      <c r="J96" s="65"/>
      <c r="K96" s="65"/>
      <c r="L96" s="65"/>
    </row>
    <row r="97" spans="1:12">
      <c r="A97" s="1">
        <v>101</v>
      </c>
      <c r="B97" s="45" t="s">
        <v>3103</v>
      </c>
      <c r="C97" s="65" t="s">
        <v>3104</v>
      </c>
      <c r="D97" s="65"/>
      <c r="E97" s="65"/>
      <c r="F97" s="65"/>
      <c r="G97" s="65"/>
      <c r="H97" s="65">
        <v>36</v>
      </c>
      <c r="I97" s="65">
        <v>2</v>
      </c>
      <c r="J97" s="70">
        <f t="shared" ref="J97:J100" si="19">H97-I97</f>
        <v>34</v>
      </c>
      <c r="K97" s="65">
        <v>34</v>
      </c>
      <c r="L97" s="65"/>
    </row>
    <row r="98" spans="1:12">
      <c r="A98" s="1">
        <v>102</v>
      </c>
      <c r="B98" s="45" t="s">
        <v>3103</v>
      </c>
      <c r="C98" s="65" t="s">
        <v>3105</v>
      </c>
      <c r="D98" s="65"/>
      <c r="E98" s="65"/>
      <c r="F98" s="65"/>
      <c r="G98" s="65"/>
      <c r="H98" s="65">
        <v>72</v>
      </c>
      <c r="I98" s="65">
        <v>5</v>
      </c>
      <c r="J98" s="70">
        <f t="shared" si="19"/>
        <v>67</v>
      </c>
      <c r="K98" s="65">
        <v>67</v>
      </c>
      <c r="L98" s="65"/>
    </row>
    <row r="99" spans="1:12">
      <c r="A99" s="1">
        <v>103</v>
      </c>
      <c r="B99" s="45" t="s">
        <v>3112</v>
      </c>
      <c r="C99" s="65" t="s">
        <v>3113</v>
      </c>
      <c r="D99" s="65"/>
      <c r="E99" s="65"/>
      <c r="F99" s="65"/>
      <c r="G99" s="65"/>
      <c r="H99" s="65">
        <v>70</v>
      </c>
      <c r="I99" s="65">
        <v>0</v>
      </c>
      <c r="J99" s="71">
        <f t="shared" si="19"/>
        <v>70</v>
      </c>
      <c r="K99" s="65">
        <v>70</v>
      </c>
      <c r="L99" s="65"/>
    </row>
    <row r="100" spans="1:12">
      <c r="A100" s="1">
        <v>104</v>
      </c>
      <c r="B100" s="45" t="s">
        <v>3112</v>
      </c>
      <c r="C100" s="65" t="s">
        <v>3114</v>
      </c>
      <c r="D100" s="65"/>
      <c r="E100" s="65"/>
      <c r="F100" s="65"/>
      <c r="G100" s="65"/>
      <c r="H100" s="65">
        <v>89</v>
      </c>
      <c r="I100" s="65">
        <v>1</v>
      </c>
      <c r="J100" s="71">
        <f t="shared" si="19"/>
        <v>88</v>
      </c>
      <c r="K100" s="65">
        <v>88</v>
      </c>
      <c r="L100" s="65"/>
    </row>
    <row r="101" spans="1:12">
      <c r="A101" s="1">
        <v>105</v>
      </c>
      <c r="B101" s="45" t="s">
        <v>3115</v>
      </c>
      <c r="C101" s="71" t="s">
        <v>3116</v>
      </c>
      <c r="D101" s="71">
        <v>99</v>
      </c>
      <c r="E101" s="71">
        <v>1</v>
      </c>
      <c r="F101" s="71">
        <f t="shared" ref="F101:F102" si="20">D101-E101</f>
        <v>98</v>
      </c>
      <c r="G101" s="71">
        <v>98</v>
      </c>
      <c r="H101" s="71"/>
      <c r="I101" s="71"/>
      <c r="J101" s="71"/>
      <c r="K101" s="71"/>
      <c r="L101" s="71"/>
    </row>
    <row r="102" spans="1:12">
      <c r="A102" s="1">
        <v>106</v>
      </c>
      <c r="B102" s="45" t="s">
        <v>3115</v>
      </c>
      <c r="C102" s="71" t="s">
        <v>3117</v>
      </c>
      <c r="D102" s="71">
        <v>49</v>
      </c>
      <c r="E102" s="71">
        <v>2</v>
      </c>
      <c r="F102" s="71">
        <f t="shared" si="20"/>
        <v>47</v>
      </c>
      <c r="G102" s="71">
        <v>47</v>
      </c>
      <c r="H102" s="71"/>
      <c r="I102" s="71"/>
      <c r="J102" s="71"/>
      <c r="K102" s="71"/>
      <c r="L102" s="71"/>
    </row>
    <row r="103" spans="1:12">
      <c r="A103" s="1">
        <v>107</v>
      </c>
      <c r="B103" s="45" t="s">
        <v>3119</v>
      </c>
      <c r="C103" s="71" t="s">
        <v>3120</v>
      </c>
      <c r="D103" s="71"/>
      <c r="E103" s="71"/>
      <c r="F103" s="71"/>
      <c r="G103" s="71"/>
      <c r="H103" s="71">
        <v>24</v>
      </c>
      <c r="I103" s="71">
        <v>0</v>
      </c>
      <c r="J103" s="73">
        <f t="shared" ref="J103:J106" si="21">H103-I103</f>
        <v>24</v>
      </c>
      <c r="K103" s="71">
        <v>24</v>
      </c>
      <c r="L103" s="71"/>
    </row>
    <row r="104" spans="1:12">
      <c r="A104" s="1">
        <v>108</v>
      </c>
      <c r="B104" s="45" t="s">
        <v>3121</v>
      </c>
      <c r="C104" s="71" t="s">
        <v>3122</v>
      </c>
      <c r="D104" s="71"/>
      <c r="E104" s="71"/>
      <c r="F104" s="71"/>
      <c r="G104" s="71"/>
      <c r="H104" s="71">
        <v>11</v>
      </c>
      <c r="I104" s="71">
        <v>0</v>
      </c>
      <c r="J104" s="73">
        <f t="shared" si="21"/>
        <v>11</v>
      </c>
      <c r="K104" s="71">
        <v>11</v>
      </c>
      <c r="L104" s="71"/>
    </row>
    <row r="105" spans="1:12">
      <c r="A105" s="1">
        <v>109</v>
      </c>
      <c r="B105" s="45" t="s">
        <v>3125</v>
      </c>
      <c r="C105" s="71" t="s">
        <v>3126</v>
      </c>
      <c r="D105" s="71"/>
      <c r="E105" s="71"/>
      <c r="F105" s="71"/>
      <c r="G105" s="71"/>
      <c r="H105" s="71">
        <v>56</v>
      </c>
      <c r="I105" s="71">
        <v>7</v>
      </c>
      <c r="J105" s="74">
        <f t="shared" si="21"/>
        <v>49</v>
      </c>
      <c r="K105" s="71">
        <v>49</v>
      </c>
      <c r="L105" s="76" t="s">
        <v>3132</v>
      </c>
    </row>
    <row r="106" spans="1:12">
      <c r="A106" s="1">
        <v>110</v>
      </c>
      <c r="B106" s="45" t="s">
        <v>3125</v>
      </c>
      <c r="C106" s="74" t="s">
        <v>3127</v>
      </c>
      <c r="D106" s="74"/>
      <c r="E106" s="74"/>
      <c r="F106" s="74"/>
      <c r="G106" s="74"/>
      <c r="H106" s="74">
        <v>102</v>
      </c>
      <c r="I106" s="74">
        <v>20</v>
      </c>
      <c r="J106" s="74">
        <f t="shared" si="21"/>
        <v>82</v>
      </c>
      <c r="K106" s="74">
        <v>82</v>
      </c>
      <c r="L106" s="76" t="s">
        <v>3133</v>
      </c>
    </row>
    <row r="107" spans="1:12">
      <c r="A107" s="1">
        <v>111</v>
      </c>
      <c r="B107" s="45" t="s">
        <v>3125</v>
      </c>
      <c r="C107" s="74" t="s">
        <v>3128</v>
      </c>
      <c r="D107" s="74">
        <v>47</v>
      </c>
      <c r="E107" s="74">
        <v>2</v>
      </c>
      <c r="F107" s="74">
        <f t="shared" ref="F107:F115" si="22">D107-E107</f>
        <v>45</v>
      </c>
      <c r="G107" s="74">
        <v>45</v>
      </c>
      <c r="H107" s="74"/>
      <c r="I107" s="74"/>
      <c r="J107" s="74"/>
      <c r="K107" s="74"/>
      <c r="L107" s="74"/>
    </row>
    <row r="108" spans="1:12">
      <c r="A108" s="1">
        <v>112</v>
      </c>
      <c r="B108" s="45" t="s">
        <v>3125</v>
      </c>
      <c r="C108" s="74" t="s">
        <v>3129</v>
      </c>
      <c r="D108" s="74">
        <v>94</v>
      </c>
      <c r="E108" s="74">
        <v>1</v>
      </c>
      <c r="F108" s="74">
        <f t="shared" si="22"/>
        <v>93</v>
      </c>
      <c r="G108" s="74">
        <v>93</v>
      </c>
      <c r="H108" s="74"/>
      <c r="I108" s="74"/>
      <c r="J108" s="74"/>
      <c r="K108" s="74"/>
      <c r="L108" s="74"/>
    </row>
    <row r="109" spans="1:12">
      <c r="A109" s="1">
        <v>113</v>
      </c>
      <c r="B109" s="45" t="s">
        <v>3134</v>
      </c>
      <c r="C109" s="74" t="s">
        <v>3135</v>
      </c>
      <c r="D109" s="74">
        <v>9</v>
      </c>
      <c r="E109" s="74">
        <v>0</v>
      </c>
      <c r="F109" s="76">
        <f t="shared" si="22"/>
        <v>9</v>
      </c>
      <c r="G109" s="74">
        <v>9</v>
      </c>
      <c r="H109" s="74"/>
      <c r="I109" s="74"/>
      <c r="J109" s="74"/>
      <c r="K109" s="74"/>
      <c r="L109" s="74"/>
    </row>
    <row r="110" spans="1:12">
      <c r="A110" s="1">
        <v>114</v>
      </c>
      <c r="B110" s="45" t="s">
        <v>3134</v>
      </c>
      <c r="C110" s="74" t="s">
        <v>3136</v>
      </c>
      <c r="D110" s="74">
        <v>3</v>
      </c>
      <c r="E110" s="74">
        <v>0</v>
      </c>
      <c r="F110" s="76">
        <f t="shared" si="22"/>
        <v>3</v>
      </c>
      <c r="G110" s="74">
        <v>3</v>
      </c>
      <c r="H110" s="74"/>
      <c r="I110" s="74"/>
      <c r="J110" s="74"/>
      <c r="K110" s="74"/>
      <c r="L110" s="74"/>
    </row>
    <row r="111" spans="1:12">
      <c r="A111" s="1">
        <v>115</v>
      </c>
      <c r="B111" s="45" t="s">
        <v>3143</v>
      </c>
      <c r="C111" s="74" t="s">
        <v>3144</v>
      </c>
      <c r="D111" s="74">
        <v>125</v>
      </c>
      <c r="E111" s="74">
        <v>5</v>
      </c>
      <c r="F111" s="76">
        <f t="shared" si="22"/>
        <v>120</v>
      </c>
      <c r="G111" s="74">
        <v>120</v>
      </c>
      <c r="H111" s="74"/>
      <c r="I111" s="74"/>
      <c r="J111" s="74"/>
      <c r="K111" s="74"/>
      <c r="L111" s="74"/>
    </row>
    <row r="112" spans="1:12">
      <c r="A112" s="1">
        <v>116</v>
      </c>
      <c r="B112" s="45" t="s">
        <v>3143</v>
      </c>
      <c r="C112" s="76" t="s">
        <v>3145</v>
      </c>
      <c r="D112" s="76"/>
      <c r="E112" s="76"/>
      <c r="F112" s="76"/>
      <c r="G112" s="76"/>
      <c r="H112" s="76">
        <v>105</v>
      </c>
      <c r="I112" s="76">
        <v>0</v>
      </c>
      <c r="J112" s="76">
        <f t="shared" ref="J112" si="23">H112-I112</f>
        <v>105</v>
      </c>
      <c r="K112" s="76">
        <v>105</v>
      </c>
      <c r="L112" s="76"/>
    </row>
    <row r="113" spans="1:12">
      <c r="A113" s="1">
        <v>117</v>
      </c>
      <c r="B113" s="45" t="s">
        <v>3146</v>
      </c>
      <c r="C113" s="76" t="s">
        <v>3147</v>
      </c>
      <c r="D113" s="76">
        <v>66</v>
      </c>
      <c r="E113" s="76">
        <v>4</v>
      </c>
      <c r="F113" s="76">
        <f t="shared" si="22"/>
        <v>62</v>
      </c>
      <c r="G113" s="76">
        <v>62</v>
      </c>
      <c r="H113" s="76"/>
      <c r="I113" s="76"/>
      <c r="J113" s="76"/>
      <c r="K113" s="76"/>
      <c r="L113" s="76"/>
    </row>
    <row r="114" spans="1:12">
      <c r="A114" s="1">
        <v>118</v>
      </c>
      <c r="B114" s="45" t="s">
        <v>3148</v>
      </c>
      <c r="C114" s="76" t="s">
        <v>3149</v>
      </c>
      <c r="D114" s="76">
        <v>3</v>
      </c>
      <c r="E114" s="76">
        <v>0</v>
      </c>
      <c r="F114" s="76">
        <f t="shared" si="22"/>
        <v>3</v>
      </c>
      <c r="G114" s="76">
        <v>3</v>
      </c>
      <c r="H114" s="76"/>
      <c r="I114" s="76"/>
      <c r="J114" s="76"/>
      <c r="K114" s="76"/>
      <c r="L114" s="76"/>
    </row>
    <row r="115" spans="1:12">
      <c r="A115" s="1">
        <v>119</v>
      </c>
      <c r="B115" s="45" t="s">
        <v>3148</v>
      </c>
      <c r="C115" s="76" t="s">
        <v>3150</v>
      </c>
      <c r="D115" s="76">
        <v>13</v>
      </c>
      <c r="E115" s="76">
        <v>1</v>
      </c>
      <c r="F115" s="76">
        <f t="shared" si="22"/>
        <v>12</v>
      </c>
      <c r="G115" s="76">
        <v>12</v>
      </c>
      <c r="H115" s="76"/>
      <c r="I115" s="76"/>
      <c r="J115" s="76"/>
      <c r="K115" s="76"/>
      <c r="L115" s="76"/>
    </row>
    <row r="116" spans="1:12">
      <c r="A116" s="1">
        <v>120</v>
      </c>
      <c r="B116" s="45" t="s">
        <v>3151</v>
      </c>
      <c r="C116" s="76" t="s">
        <v>3152</v>
      </c>
      <c r="D116" s="76"/>
      <c r="E116" s="76"/>
      <c r="F116" s="76"/>
      <c r="G116" s="76"/>
      <c r="H116" s="76">
        <v>66</v>
      </c>
      <c r="I116" s="76">
        <v>0</v>
      </c>
      <c r="J116" s="76">
        <f t="shared" ref="J116" si="24">H116-I116</f>
        <v>66</v>
      </c>
      <c r="K116" s="76">
        <v>66</v>
      </c>
      <c r="L116" s="76"/>
    </row>
    <row r="117" spans="1:12">
      <c r="A117" s="1">
        <v>121</v>
      </c>
      <c r="B117" s="45" t="s">
        <v>3153</v>
      </c>
      <c r="C117" s="76" t="s">
        <v>3154</v>
      </c>
      <c r="D117" s="76">
        <v>2</v>
      </c>
      <c r="E117" s="76">
        <v>1</v>
      </c>
      <c r="F117" s="76">
        <f t="shared" ref="F117:F118" si="25">D117-E117</f>
        <v>1</v>
      </c>
      <c r="G117" s="76">
        <v>1</v>
      </c>
      <c r="H117" s="76"/>
      <c r="I117" s="76"/>
      <c r="J117" s="76"/>
      <c r="K117" s="76"/>
      <c r="L117" s="76"/>
    </row>
    <row r="118" spans="1:12">
      <c r="A118" s="1">
        <v>122</v>
      </c>
      <c r="B118" s="45" t="s">
        <v>3153</v>
      </c>
      <c r="C118" s="76" t="s">
        <v>3155</v>
      </c>
      <c r="D118" s="76">
        <v>17</v>
      </c>
      <c r="E118" s="76">
        <v>0</v>
      </c>
      <c r="F118" s="76">
        <f t="shared" si="25"/>
        <v>17</v>
      </c>
      <c r="G118" s="76">
        <v>17</v>
      </c>
      <c r="H118" s="76"/>
      <c r="I118" s="76"/>
      <c r="J118" s="76"/>
      <c r="K118" s="76"/>
      <c r="L118" s="76"/>
    </row>
    <row r="119" spans="1:12">
      <c r="A119" s="1">
        <v>123</v>
      </c>
      <c r="B119" s="45" t="s">
        <v>3379</v>
      </c>
      <c r="C119" s="76" t="s">
        <v>3384</v>
      </c>
      <c r="D119" s="76"/>
      <c r="E119" s="76"/>
      <c r="F119" s="76"/>
      <c r="G119" s="76"/>
      <c r="H119" s="76">
        <v>59</v>
      </c>
      <c r="I119" s="76">
        <v>0</v>
      </c>
      <c r="J119" s="76">
        <f>H119-I119</f>
        <v>59</v>
      </c>
      <c r="K119" s="76">
        <v>59</v>
      </c>
      <c r="L119" s="76"/>
    </row>
    <row r="120" spans="1:12">
      <c r="A120" s="1">
        <v>124</v>
      </c>
      <c r="B120" s="45" t="s">
        <v>3379</v>
      </c>
      <c r="C120" s="76" t="s">
        <v>3385</v>
      </c>
      <c r="D120" s="76"/>
      <c r="E120" s="76"/>
      <c r="F120" s="76"/>
      <c r="G120" s="76"/>
      <c r="H120" s="76">
        <v>73</v>
      </c>
      <c r="I120" s="76">
        <v>0</v>
      </c>
      <c r="J120" s="76">
        <f>H120-I120</f>
        <v>73</v>
      </c>
      <c r="K120" s="76">
        <v>73</v>
      </c>
      <c r="L120" s="76"/>
    </row>
    <row r="121" spans="1:12">
      <c r="A121" s="1">
        <v>125</v>
      </c>
      <c r="B121" s="45" t="s">
        <v>3380</v>
      </c>
      <c r="C121" s="76" t="s">
        <v>3386</v>
      </c>
      <c r="D121" s="76">
        <v>48</v>
      </c>
      <c r="E121" s="76">
        <v>1</v>
      </c>
      <c r="F121" s="76">
        <f>D121-E121</f>
        <v>47</v>
      </c>
      <c r="G121" s="76">
        <v>47</v>
      </c>
      <c r="H121" s="76"/>
      <c r="I121" s="76"/>
      <c r="J121" s="76"/>
      <c r="K121" s="76"/>
      <c r="L121" s="76"/>
    </row>
    <row r="122" spans="1:12">
      <c r="A122" s="1">
        <v>126</v>
      </c>
      <c r="B122" s="45" t="s">
        <v>3380</v>
      </c>
      <c r="C122" s="76" t="s">
        <v>3387</v>
      </c>
      <c r="D122" s="76">
        <v>84</v>
      </c>
      <c r="E122" s="76">
        <v>0</v>
      </c>
      <c r="F122" s="76">
        <f>D122-E122</f>
        <v>84</v>
      </c>
      <c r="G122" s="76">
        <v>84</v>
      </c>
      <c r="H122" s="76"/>
      <c r="I122" s="76"/>
      <c r="J122" s="76"/>
      <c r="K122" s="76"/>
      <c r="L122" s="76"/>
    </row>
    <row r="123" spans="1:12">
      <c r="A123" s="1">
        <v>127</v>
      </c>
      <c r="B123" s="45" t="s">
        <v>3381</v>
      </c>
      <c r="C123" s="76" t="s">
        <v>3388</v>
      </c>
      <c r="D123" s="76"/>
      <c r="E123" s="76"/>
      <c r="F123" s="76"/>
      <c r="G123" s="76"/>
      <c r="H123" s="76">
        <v>7</v>
      </c>
      <c r="I123" s="76">
        <v>2</v>
      </c>
      <c r="J123" s="76">
        <f>H123-I123</f>
        <v>5</v>
      </c>
      <c r="K123" s="76">
        <v>5</v>
      </c>
      <c r="L123" s="76"/>
    </row>
    <row r="124" spans="1:12">
      <c r="A124" s="1">
        <v>128</v>
      </c>
      <c r="B124" s="45" t="s">
        <v>3382</v>
      </c>
      <c r="C124" s="76" t="s">
        <v>3389</v>
      </c>
      <c r="D124" s="76"/>
      <c r="E124" s="76"/>
      <c r="F124" s="76"/>
      <c r="G124" s="76"/>
      <c r="H124" s="76">
        <v>11</v>
      </c>
      <c r="I124" s="76">
        <v>4</v>
      </c>
      <c r="J124" s="76">
        <f>H124-I124</f>
        <v>7</v>
      </c>
      <c r="K124" s="76">
        <v>7</v>
      </c>
      <c r="L124" s="76"/>
    </row>
    <row r="125" spans="1:12">
      <c r="A125" s="1">
        <v>129</v>
      </c>
      <c r="B125" s="45" t="s">
        <v>3383</v>
      </c>
      <c r="C125" s="76" t="s">
        <v>3390</v>
      </c>
      <c r="D125" s="76">
        <v>36</v>
      </c>
      <c r="E125" s="76">
        <v>3</v>
      </c>
      <c r="F125" s="76">
        <f t="shared" ref="F125:F128" si="26">D125-E125</f>
        <v>33</v>
      </c>
      <c r="G125" s="76">
        <v>33</v>
      </c>
      <c r="H125" s="76"/>
      <c r="I125" s="76"/>
      <c r="J125" s="76"/>
      <c r="K125" s="76"/>
      <c r="L125" s="76"/>
    </row>
    <row r="126" spans="1:12">
      <c r="A126" s="1">
        <v>130</v>
      </c>
      <c r="B126" s="45" t="s">
        <v>3383</v>
      </c>
      <c r="C126" s="76" t="s">
        <v>3391</v>
      </c>
      <c r="D126" s="76">
        <v>75</v>
      </c>
      <c r="E126" s="76">
        <v>3</v>
      </c>
      <c r="F126" s="76">
        <f t="shared" si="26"/>
        <v>72</v>
      </c>
      <c r="G126" s="76">
        <v>72</v>
      </c>
      <c r="H126" s="76"/>
      <c r="I126" s="76"/>
      <c r="J126" s="76"/>
      <c r="K126" s="76"/>
      <c r="L126" s="76"/>
    </row>
    <row r="127" spans="1:12">
      <c r="A127" s="1">
        <v>131</v>
      </c>
      <c r="B127" s="45" t="s">
        <v>3408</v>
      </c>
      <c r="C127" s="76" t="s">
        <v>3409</v>
      </c>
      <c r="D127" s="76">
        <v>74</v>
      </c>
      <c r="E127" s="76">
        <v>3</v>
      </c>
      <c r="F127" s="76">
        <f t="shared" si="26"/>
        <v>71</v>
      </c>
      <c r="G127" s="76">
        <v>71</v>
      </c>
      <c r="H127" s="76"/>
      <c r="I127" s="76"/>
      <c r="J127" s="76"/>
      <c r="K127" s="76"/>
      <c r="L127" s="76"/>
    </row>
    <row r="128" spans="1:12">
      <c r="A128" s="1">
        <v>132</v>
      </c>
      <c r="B128" s="45" t="s">
        <v>3408</v>
      </c>
      <c r="C128" s="76" t="s">
        <v>3410</v>
      </c>
      <c r="D128" s="76">
        <v>57</v>
      </c>
      <c r="E128" s="76">
        <v>3</v>
      </c>
      <c r="F128" s="76">
        <f t="shared" si="26"/>
        <v>54</v>
      </c>
      <c r="G128" s="76">
        <v>54</v>
      </c>
      <c r="H128" s="76"/>
      <c r="I128" s="76"/>
      <c r="J128" s="76"/>
      <c r="K128" s="76"/>
      <c r="L128" s="76"/>
    </row>
    <row r="129" spans="1:12">
      <c r="A129" s="1">
        <v>133</v>
      </c>
      <c r="B129" s="45" t="s">
        <v>3404</v>
      </c>
      <c r="C129" s="76" t="s">
        <v>3411</v>
      </c>
      <c r="D129" s="76"/>
      <c r="E129" s="76"/>
      <c r="F129" s="76"/>
      <c r="G129" s="76"/>
      <c r="H129" s="76">
        <v>115</v>
      </c>
      <c r="I129" s="76">
        <v>0</v>
      </c>
      <c r="J129" s="76">
        <f>H129-I129</f>
        <v>115</v>
      </c>
      <c r="K129" s="76">
        <v>115</v>
      </c>
      <c r="L129" s="76"/>
    </row>
    <row r="130" spans="1:12">
      <c r="A130" s="1">
        <v>134</v>
      </c>
      <c r="B130" s="45" t="s">
        <v>3404</v>
      </c>
      <c r="C130" s="76" t="s">
        <v>3412</v>
      </c>
      <c r="D130" s="76"/>
      <c r="E130" s="76"/>
      <c r="F130" s="76"/>
      <c r="G130" s="76"/>
      <c r="H130" s="76">
        <v>61</v>
      </c>
      <c r="I130" s="76">
        <v>0</v>
      </c>
      <c r="J130" s="76">
        <f>H130-I130</f>
        <v>61</v>
      </c>
      <c r="K130" s="76">
        <v>61</v>
      </c>
      <c r="L130" s="76"/>
    </row>
    <row r="131" spans="1:12">
      <c r="A131" s="1">
        <v>135</v>
      </c>
      <c r="B131" s="45" t="s">
        <v>3707</v>
      </c>
      <c r="C131" s="76" t="s">
        <v>3708</v>
      </c>
      <c r="D131" s="76">
        <v>29</v>
      </c>
      <c r="E131" s="76">
        <v>0</v>
      </c>
      <c r="F131" s="76">
        <f t="shared" ref="F131:F132" si="27">D131-E131</f>
        <v>29</v>
      </c>
      <c r="G131" s="76">
        <v>29</v>
      </c>
      <c r="H131" s="76"/>
      <c r="I131" s="76"/>
      <c r="J131" s="76"/>
      <c r="K131" s="76"/>
      <c r="L131" s="76"/>
    </row>
    <row r="132" spans="1:12">
      <c r="A132" s="1">
        <v>136</v>
      </c>
      <c r="B132" s="45" t="s">
        <v>3707</v>
      </c>
      <c r="C132" s="76" t="s">
        <v>3709</v>
      </c>
      <c r="D132" s="76">
        <v>79</v>
      </c>
      <c r="E132" s="76">
        <v>3</v>
      </c>
      <c r="F132" s="76">
        <f t="shared" si="27"/>
        <v>76</v>
      </c>
      <c r="G132" s="76">
        <v>76</v>
      </c>
      <c r="H132" s="76"/>
      <c r="I132" s="76"/>
      <c r="J132" s="76"/>
      <c r="K132" s="76"/>
      <c r="L132" s="76"/>
    </row>
    <row r="133" spans="1:12">
      <c r="A133" s="1">
        <v>137</v>
      </c>
      <c r="B133" s="45" t="s">
        <v>3707</v>
      </c>
      <c r="C133" s="76" t="s">
        <v>3710</v>
      </c>
      <c r="D133" s="76"/>
      <c r="E133" s="76"/>
      <c r="F133" s="76"/>
      <c r="G133" s="76"/>
      <c r="H133" s="76">
        <v>23</v>
      </c>
      <c r="I133" s="76">
        <v>0</v>
      </c>
      <c r="J133" s="76">
        <f t="shared" ref="J133:J134" si="28">H133-I133</f>
        <v>23</v>
      </c>
      <c r="K133" s="76">
        <v>23</v>
      </c>
      <c r="L133" s="76"/>
    </row>
    <row r="134" spans="1:12">
      <c r="A134" s="1">
        <v>138</v>
      </c>
      <c r="B134" s="45" t="s">
        <v>3707</v>
      </c>
      <c r="C134" s="76" t="s">
        <v>3711</v>
      </c>
      <c r="D134" s="76"/>
      <c r="E134" s="76"/>
      <c r="F134" s="76"/>
      <c r="G134" s="76"/>
      <c r="H134" s="76">
        <v>55</v>
      </c>
      <c r="I134" s="76">
        <v>0</v>
      </c>
      <c r="J134" s="76">
        <f t="shared" si="28"/>
        <v>55</v>
      </c>
      <c r="K134" s="76">
        <v>55</v>
      </c>
      <c r="L134" s="76"/>
    </row>
    <row r="135" spans="1:12">
      <c r="A135" s="1">
        <v>139</v>
      </c>
      <c r="B135" s="45" t="s">
        <v>3720</v>
      </c>
      <c r="C135" s="76" t="s">
        <v>3721</v>
      </c>
      <c r="D135" s="76">
        <v>61</v>
      </c>
      <c r="E135" s="76">
        <v>3</v>
      </c>
      <c r="F135" s="76">
        <f t="shared" ref="F135:F136" si="29">D135-E135</f>
        <v>58</v>
      </c>
      <c r="G135" s="76">
        <v>58</v>
      </c>
      <c r="H135" s="76"/>
      <c r="I135" s="76"/>
      <c r="J135" s="76"/>
      <c r="K135" s="76"/>
      <c r="L135" s="76"/>
    </row>
    <row r="136" spans="1:12">
      <c r="A136" s="1">
        <v>140</v>
      </c>
      <c r="B136" s="45" t="s">
        <v>3720</v>
      </c>
      <c r="C136" s="76" t="s">
        <v>3722</v>
      </c>
      <c r="D136" s="76">
        <v>124</v>
      </c>
      <c r="E136" s="76">
        <v>2</v>
      </c>
      <c r="F136" s="76">
        <f t="shared" si="29"/>
        <v>122</v>
      </c>
      <c r="G136" s="76">
        <v>122</v>
      </c>
      <c r="H136" s="76"/>
      <c r="I136" s="76"/>
      <c r="J136" s="76"/>
      <c r="K136" s="76"/>
      <c r="L136" s="76"/>
    </row>
    <row r="137" spans="1:12">
      <c r="A137" s="1">
        <v>141</v>
      </c>
      <c r="B137" s="45" t="s">
        <v>3723</v>
      </c>
      <c r="C137" s="76" t="s">
        <v>3724</v>
      </c>
      <c r="D137" s="76"/>
      <c r="E137" s="76"/>
      <c r="F137" s="76"/>
      <c r="G137" s="76"/>
      <c r="H137" s="76">
        <v>93</v>
      </c>
      <c r="I137" s="76"/>
      <c r="J137" s="76">
        <f t="shared" ref="J137:J138" si="30">H137-I137</f>
        <v>93</v>
      </c>
      <c r="K137" s="76"/>
      <c r="L137" s="76"/>
    </row>
    <row r="138" spans="1:12">
      <c r="A138" s="1">
        <v>142</v>
      </c>
      <c r="B138" s="45" t="s">
        <v>3723</v>
      </c>
      <c r="C138" s="76" t="s">
        <v>3725</v>
      </c>
      <c r="D138" s="76"/>
      <c r="E138" s="76"/>
      <c r="F138" s="76"/>
      <c r="G138" s="76"/>
      <c r="H138" s="76">
        <v>55</v>
      </c>
      <c r="I138" s="76"/>
      <c r="J138" s="76">
        <f t="shared" si="30"/>
        <v>55</v>
      </c>
      <c r="K138" s="76"/>
      <c r="L138" s="76"/>
    </row>
    <row r="139" spans="1:12">
      <c r="A139" s="1">
        <v>143</v>
      </c>
      <c r="B139" s="45" t="s">
        <v>3783</v>
      </c>
      <c r="C139" s="76" t="s">
        <v>3784</v>
      </c>
      <c r="D139" s="76">
        <v>89</v>
      </c>
      <c r="E139" s="76">
        <v>1</v>
      </c>
      <c r="F139" s="76">
        <f t="shared" ref="F139:F142" si="31">D139-E139</f>
        <v>88</v>
      </c>
      <c r="G139" s="76">
        <v>88</v>
      </c>
      <c r="H139" s="76"/>
      <c r="I139" s="76"/>
      <c r="J139" s="76"/>
      <c r="K139" s="76"/>
      <c r="L139" s="76"/>
    </row>
    <row r="140" spans="1:12">
      <c r="A140" s="1">
        <v>144</v>
      </c>
      <c r="B140" s="45" t="s">
        <v>3785</v>
      </c>
      <c r="C140" s="76" t="s">
        <v>3786</v>
      </c>
      <c r="D140" s="76">
        <v>18</v>
      </c>
      <c r="E140" s="76">
        <v>1</v>
      </c>
      <c r="F140" s="76">
        <f t="shared" si="31"/>
        <v>17</v>
      </c>
      <c r="G140" s="76">
        <v>17</v>
      </c>
      <c r="H140" s="76"/>
      <c r="I140" s="76"/>
      <c r="J140" s="76"/>
      <c r="K140" s="76"/>
      <c r="L140" s="76"/>
    </row>
    <row r="141" spans="1:12">
      <c r="A141" s="1">
        <v>145</v>
      </c>
      <c r="B141" s="45" t="s">
        <v>3785</v>
      </c>
      <c r="C141" s="76" t="s">
        <v>3787</v>
      </c>
      <c r="D141" s="76">
        <v>78</v>
      </c>
      <c r="E141" s="76">
        <v>6</v>
      </c>
      <c r="F141" s="76">
        <f t="shared" si="31"/>
        <v>72</v>
      </c>
      <c r="G141" s="76">
        <v>72</v>
      </c>
      <c r="H141" s="76"/>
      <c r="I141" s="76"/>
      <c r="J141" s="76"/>
      <c r="K141" s="76"/>
      <c r="L141" s="76"/>
    </row>
    <row r="142" spans="1:12">
      <c r="A142" s="1">
        <v>146</v>
      </c>
      <c r="B142" s="45" t="s">
        <v>3785</v>
      </c>
      <c r="C142" s="76" t="s">
        <v>3788</v>
      </c>
      <c r="D142" s="76">
        <v>44</v>
      </c>
      <c r="E142" s="76">
        <v>0</v>
      </c>
      <c r="F142" s="76">
        <f t="shared" si="31"/>
        <v>44</v>
      </c>
      <c r="G142" s="76">
        <v>44</v>
      </c>
      <c r="H142" s="76"/>
      <c r="I142" s="76"/>
      <c r="J142" s="76"/>
      <c r="K142" s="76"/>
      <c r="L142" s="76"/>
    </row>
    <row r="143" spans="1:12">
      <c r="A143" s="1">
        <v>147</v>
      </c>
      <c r="B143" s="45" t="s">
        <v>3789</v>
      </c>
      <c r="C143" s="76" t="s">
        <v>3790</v>
      </c>
      <c r="D143" s="76"/>
      <c r="E143" s="76"/>
      <c r="F143" s="76"/>
      <c r="G143" s="76"/>
      <c r="H143" s="76">
        <v>98</v>
      </c>
      <c r="I143" s="76">
        <v>4</v>
      </c>
      <c r="J143" s="76">
        <f t="shared" ref="J143:J144" si="32">H143-I143</f>
        <v>94</v>
      </c>
      <c r="K143" s="76">
        <v>94</v>
      </c>
      <c r="L143" s="76"/>
    </row>
    <row r="144" spans="1:12">
      <c r="A144" s="1">
        <v>148</v>
      </c>
      <c r="B144" s="45" t="s">
        <v>3789</v>
      </c>
      <c r="C144" s="76" t="s">
        <v>3791</v>
      </c>
      <c r="D144" s="76"/>
      <c r="E144" s="76"/>
      <c r="F144" s="76"/>
      <c r="G144" s="76"/>
      <c r="H144" s="76">
        <v>38</v>
      </c>
      <c r="I144" s="76">
        <v>1</v>
      </c>
      <c r="J144" s="76">
        <f t="shared" si="32"/>
        <v>37</v>
      </c>
      <c r="K144" s="76">
        <v>37</v>
      </c>
      <c r="L144" s="76"/>
    </row>
    <row r="145" spans="1:12">
      <c r="A145" s="1">
        <v>149</v>
      </c>
      <c r="B145" s="45" t="s">
        <v>3804</v>
      </c>
      <c r="C145" s="76" t="s">
        <v>3805</v>
      </c>
      <c r="D145" s="76">
        <v>52</v>
      </c>
      <c r="E145" s="76">
        <v>3</v>
      </c>
      <c r="F145" s="76">
        <f t="shared" ref="F145:F146" si="33">D145-E145</f>
        <v>49</v>
      </c>
      <c r="G145" s="76">
        <v>49</v>
      </c>
      <c r="H145" s="76"/>
      <c r="I145" s="76"/>
      <c r="J145" s="76"/>
      <c r="K145" s="76"/>
      <c r="L145" s="76"/>
    </row>
    <row r="146" spans="1:12">
      <c r="A146" s="1">
        <v>150</v>
      </c>
      <c r="B146" s="45" t="s">
        <v>3804</v>
      </c>
      <c r="C146" s="76" t="s">
        <v>3806</v>
      </c>
      <c r="D146" s="76">
        <v>78</v>
      </c>
      <c r="E146" s="76">
        <v>0</v>
      </c>
      <c r="F146" s="76">
        <f t="shared" si="33"/>
        <v>78</v>
      </c>
      <c r="G146" s="76">
        <v>78</v>
      </c>
      <c r="H146" s="76"/>
      <c r="I146" s="76"/>
      <c r="J146" s="76"/>
      <c r="K146" s="76"/>
      <c r="L146" s="76"/>
    </row>
    <row r="147" spans="1:12">
      <c r="A147" s="1">
        <v>151</v>
      </c>
      <c r="B147" s="45" t="s">
        <v>3801</v>
      </c>
      <c r="C147" s="76" t="s">
        <v>3802</v>
      </c>
      <c r="D147" s="76"/>
      <c r="E147" s="76"/>
      <c r="F147" s="76"/>
      <c r="G147" s="76"/>
      <c r="H147" s="76">
        <v>50</v>
      </c>
      <c r="I147" s="76">
        <v>0</v>
      </c>
      <c r="J147" s="76">
        <f>H147-I147</f>
        <v>50</v>
      </c>
      <c r="K147" s="76">
        <v>50</v>
      </c>
      <c r="L147" s="76"/>
    </row>
    <row r="148" spans="1:12">
      <c r="A148" s="1">
        <v>152</v>
      </c>
      <c r="B148" s="45" t="s">
        <v>3801</v>
      </c>
      <c r="C148" s="76" t="s">
        <v>3803</v>
      </c>
      <c r="D148" s="76"/>
      <c r="E148" s="76"/>
      <c r="F148" s="76"/>
      <c r="G148" s="76"/>
      <c r="H148" s="76">
        <v>81</v>
      </c>
      <c r="I148" s="76">
        <v>0</v>
      </c>
      <c r="J148" s="76">
        <f>H148-I148</f>
        <v>81</v>
      </c>
      <c r="K148" s="76">
        <v>81</v>
      </c>
      <c r="L148" s="76"/>
    </row>
    <row r="149" spans="1:12">
      <c r="A149" s="1">
        <v>153</v>
      </c>
      <c r="B149" s="45" t="s">
        <v>3809</v>
      </c>
      <c r="C149" s="76" t="s">
        <v>3810</v>
      </c>
      <c r="D149" s="76"/>
      <c r="E149" s="76"/>
      <c r="F149" s="76"/>
      <c r="G149" s="76"/>
      <c r="H149" s="76">
        <v>54</v>
      </c>
      <c r="I149" s="76">
        <v>0</v>
      </c>
      <c r="J149" s="76">
        <f t="shared" ref="J149:J150" si="34">H149-I149</f>
        <v>54</v>
      </c>
      <c r="K149" s="76">
        <v>54</v>
      </c>
      <c r="L149" s="76"/>
    </row>
    <row r="150" spans="1:12">
      <c r="A150" s="1">
        <v>154</v>
      </c>
      <c r="B150" s="45" t="s">
        <v>3809</v>
      </c>
      <c r="C150" s="76" t="s">
        <v>3811</v>
      </c>
      <c r="D150" s="76"/>
      <c r="E150" s="76"/>
      <c r="F150" s="76"/>
      <c r="G150" s="76"/>
      <c r="H150" s="76">
        <v>92</v>
      </c>
      <c r="I150" s="76">
        <v>0</v>
      </c>
      <c r="J150" s="76">
        <f t="shared" si="34"/>
        <v>92</v>
      </c>
      <c r="K150" s="76">
        <v>92</v>
      </c>
      <c r="L150" s="76"/>
    </row>
    <row r="151" spans="1:12">
      <c r="A151" s="1">
        <v>155</v>
      </c>
      <c r="B151" s="45" t="s">
        <v>3809</v>
      </c>
      <c r="C151" s="76" t="s">
        <v>3812</v>
      </c>
      <c r="D151" s="76">
        <v>28</v>
      </c>
      <c r="E151" s="76">
        <v>3</v>
      </c>
      <c r="F151" s="76">
        <f t="shared" ref="F151:F154" si="35">D151-E151</f>
        <v>25</v>
      </c>
      <c r="G151" s="76">
        <v>25</v>
      </c>
      <c r="H151" s="76"/>
      <c r="I151" s="76"/>
      <c r="J151" s="76"/>
      <c r="K151" s="76"/>
      <c r="L151" s="76"/>
    </row>
    <row r="152" spans="1:12">
      <c r="A152" s="1">
        <v>156</v>
      </c>
      <c r="B152" s="45" t="s">
        <v>3809</v>
      </c>
      <c r="C152" s="76" t="s">
        <v>3813</v>
      </c>
      <c r="D152" s="76">
        <v>64</v>
      </c>
      <c r="E152" s="76">
        <v>0</v>
      </c>
      <c r="F152" s="76">
        <f t="shared" si="35"/>
        <v>64</v>
      </c>
      <c r="G152" s="76">
        <v>64</v>
      </c>
      <c r="H152" s="76"/>
      <c r="I152" s="76"/>
      <c r="J152" s="76"/>
      <c r="K152" s="76"/>
      <c r="L152" s="76"/>
    </row>
    <row r="153" spans="1:12">
      <c r="A153" s="1">
        <v>157</v>
      </c>
      <c r="B153" s="45" t="s">
        <v>3814</v>
      </c>
      <c r="C153" s="76" t="s">
        <v>3815</v>
      </c>
      <c r="D153" s="76">
        <v>32</v>
      </c>
      <c r="E153" s="76">
        <v>0</v>
      </c>
      <c r="F153" s="76">
        <f t="shared" si="35"/>
        <v>32</v>
      </c>
      <c r="G153" s="76">
        <v>32</v>
      </c>
      <c r="H153" s="76"/>
      <c r="I153" s="76"/>
      <c r="J153" s="76"/>
      <c r="K153" s="76"/>
      <c r="L153" s="76"/>
    </row>
    <row r="154" spans="1:12">
      <c r="A154" s="1">
        <v>158</v>
      </c>
      <c r="B154" s="45" t="s">
        <v>3814</v>
      </c>
      <c r="C154" s="76" t="s">
        <v>3816</v>
      </c>
      <c r="D154" s="76">
        <v>95</v>
      </c>
      <c r="E154" s="76">
        <v>0</v>
      </c>
      <c r="F154" s="76">
        <f t="shared" si="35"/>
        <v>95</v>
      </c>
      <c r="G154" s="76">
        <v>95</v>
      </c>
      <c r="H154" s="76"/>
      <c r="I154" s="76"/>
      <c r="J154" s="76"/>
      <c r="K154" s="76"/>
      <c r="L154" s="76"/>
    </row>
    <row r="155" spans="1:12" ht="30">
      <c r="A155" s="1">
        <v>159</v>
      </c>
      <c r="B155" s="45" t="s">
        <v>3814</v>
      </c>
      <c r="C155" s="76" t="s">
        <v>3817</v>
      </c>
      <c r="D155" s="76"/>
      <c r="E155" s="76"/>
      <c r="F155" s="76"/>
      <c r="G155" s="76"/>
      <c r="H155" s="76">
        <v>22</v>
      </c>
      <c r="I155" s="76">
        <v>0</v>
      </c>
      <c r="J155" s="76">
        <f t="shared" ref="J155:J163" si="36">H155-I155</f>
        <v>22</v>
      </c>
      <c r="K155" s="76">
        <v>21</v>
      </c>
      <c r="L155" s="115" t="s">
        <v>3821</v>
      </c>
    </row>
    <row r="156" spans="1:12">
      <c r="A156" s="1">
        <v>160</v>
      </c>
      <c r="B156" s="45" t="s">
        <v>3818</v>
      </c>
      <c r="C156" s="76" t="s">
        <v>3819</v>
      </c>
      <c r="D156" s="76"/>
      <c r="E156" s="76"/>
      <c r="F156" s="76"/>
      <c r="G156" s="76"/>
      <c r="H156" s="76">
        <v>54</v>
      </c>
      <c r="I156" s="76">
        <v>0</v>
      </c>
      <c r="J156" s="76">
        <f t="shared" si="36"/>
        <v>54</v>
      </c>
      <c r="K156" s="76">
        <v>54</v>
      </c>
      <c r="L156" s="115" t="s">
        <v>3820</v>
      </c>
    </row>
    <row r="157" spans="1:12">
      <c r="A157" s="1">
        <v>161</v>
      </c>
      <c r="B157" s="45" t="s">
        <v>3822</v>
      </c>
      <c r="C157" s="76" t="s">
        <v>3823</v>
      </c>
      <c r="D157" s="76"/>
      <c r="E157" s="76"/>
      <c r="F157" s="76"/>
      <c r="G157" s="76"/>
      <c r="H157" s="76">
        <v>96</v>
      </c>
      <c r="I157" s="76">
        <v>0</v>
      </c>
      <c r="J157" s="76">
        <f t="shared" si="36"/>
        <v>96</v>
      </c>
      <c r="K157" s="76">
        <v>96</v>
      </c>
      <c r="L157" s="76"/>
    </row>
    <row r="158" spans="1:12">
      <c r="A158" s="1">
        <v>162</v>
      </c>
      <c r="B158" s="45" t="s">
        <v>3822</v>
      </c>
      <c r="C158" s="76" t="s">
        <v>3824</v>
      </c>
      <c r="D158" s="76"/>
      <c r="E158" s="76"/>
      <c r="F158" s="76"/>
      <c r="G158" s="76"/>
      <c r="H158" s="76">
        <v>50</v>
      </c>
      <c r="I158" s="76">
        <v>0</v>
      </c>
      <c r="J158" s="76">
        <f t="shared" si="36"/>
        <v>50</v>
      </c>
      <c r="K158" s="76">
        <v>50</v>
      </c>
      <c r="L158" s="76"/>
    </row>
    <row r="159" spans="1:12">
      <c r="A159" s="1">
        <v>163</v>
      </c>
      <c r="B159" s="45" t="s">
        <v>3825</v>
      </c>
      <c r="C159" s="76" t="s">
        <v>3826</v>
      </c>
      <c r="D159" s="76"/>
      <c r="E159" s="76"/>
      <c r="F159" s="76"/>
      <c r="G159" s="76"/>
      <c r="H159" s="76">
        <v>14</v>
      </c>
      <c r="I159" s="76">
        <v>0</v>
      </c>
      <c r="J159" s="76">
        <f t="shared" si="36"/>
        <v>14</v>
      </c>
      <c r="K159" s="76">
        <v>14</v>
      </c>
      <c r="L159" s="76"/>
    </row>
    <row r="160" spans="1:12">
      <c r="A160" s="1">
        <v>164</v>
      </c>
      <c r="B160" s="45" t="s">
        <v>3827</v>
      </c>
      <c r="C160" s="76" t="s">
        <v>3828</v>
      </c>
      <c r="D160" s="76"/>
      <c r="E160" s="76"/>
      <c r="F160" s="76"/>
      <c r="G160" s="76"/>
      <c r="H160" s="76">
        <v>71</v>
      </c>
      <c r="I160" s="76">
        <v>2</v>
      </c>
      <c r="J160" s="76">
        <f t="shared" si="36"/>
        <v>69</v>
      </c>
      <c r="K160" s="76">
        <v>69</v>
      </c>
      <c r="L160" s="76"/>
    </row>
    <row r="161" spans="1:12">
      <c r="A161" s="1">
        <v>165</v>
      </c>
      <c r="B161" s="45" t="s">
        <v>3827</v>
      </c>
      <c r="C161" s="76" t="s">
        <v>3829</v>
      </c>
      <c r="D161" s="76"/>
      <c r="E161" s="76"/>
      <c r="F161" s="76"/>
      <c r="G161" s="76"/>
      <c r="H161" s="76">
        <v>111</v>
      </c>
      <c r="I161" s="76">
        <v>1</v>
      </c>
      <c r="J161" s="76">
        <f t="shared" si="36"/>
        <v>110</v>
      </c>
      <c r="K161" s="76">
        <v>110</v>
      </c>
      <c r="L161" s="76"/>
    </row>
    <row r="162" spans="1:12">
      <c r="A162" s="1">
        <v>166</v>
      </c>
      <c r="B162" s="45" t="s">
        <v>3830</v>
      </c>
      <c r="C162" s="76" t="s">
        <v>3831</v>
      </c>
      <c r="D162" s="76"/>
      <c r="E162" s="76"/>
      <c r="F162" s="76"/>
      <c r="G162" s="76"/>
      <c r="H162" s="76">
        <v>19</v>
      </c>
      <c r="I162" s="76">
        <v>0</v>
      </c>
      <c r="J162" s="76">
        <f t="shared" si="36"/>
        <v>19</v>
      </c>
      <c r="K162" s="76">
        <v>19</v>
      </c>
      <c r="L162" s="76" t="s">
        <v>3833</v>
      </c>
    </row>
    <row r="163" spans="1:12">
      <c r="A163" s="1">
        <v>167</v>
      </c>
      <c r="B163" s="45" t="s">
        <v>3830</v>
      </c>
      <c r="C163" s="76" t="s">
        <v>3832</v>
      </c>
      <c r="D163" s="76"/>
      <c r="E163" s="76"/>
      <c r="F163" s="76"/>
      <c r="G163" s="76"/>
      <c r="H163" s="76">
        <v>61</v>
      </c>
      <c r="I163" s="76">
        <v>0</v>
      </c>
      <c r="J163" s="76">
        <f t="shared" si="36"/>
        <v>61</v>
      </c>
      <c r="K163" s="76">
        <v>61</v>
      </c>
      <c r="L163" s="76"/>
    </row>
    <row r="164" spans="1:12">
      <c r="A164" s="1">
        <v>168</v>
      </c>
      <c r="B164" s="45"/>
      <c r="C164" s="76"/>
      <c r="D164" s="76"/>
      <c r="E164" s="76"/>
      <c r="F164" s="76"/>
      <c r="G164" s="76"/>
      <c r="H164" s="76"/>
      <c r="I164" s="76"/>
      <c r="J164" s="76"/>
      <c r="K164" s="76"/>
      <c r="L164" s="76"/>
    </row>
    <row r="165" spans="1:12">
      <c r="A165" s="1">
        <v>169</v>
      </c>
      <c r="B165" s="45"/>
      <c r="C165" s="76"/>
      <c r="D165" s="76"/>
      <c r="E165" s="76"/>
      <c r="F165" s="76"/>
      <c r="G165" s="76"/>
      <c r="H165" s="76"/>
      <c r="I165" s="76"/>
      <c r="J165" s="76"/>
      <c r="K165" s="76"/>
      <c r="L165" s="76"/>
    </row>
    <row r="166" spans="1:12">
      <c r="A166" s="1">
        <v>170</v>
      </c>
      <c r="B166" s="45"/>
      <c r="C166" s="76"/>
      <c r="D166" s="76"/>
      <c r="E166" s="76"/>
      <c r="F166" s="76"/>
      <c r="G166" s="76"/>
      <c r="H166" s="76"/>
      <c r="I166" s="76"/>
      <c r="J166" s="76"/>
      <c r="K166" s="76"/>
      <c r="L166" s="76"/>
    </row>
    <row r="167" spans="1:12">
      <c r="A167" s="1">
        <v>171</v>
      </c>
      <c r="B167" s="45"/>
      <c r="C167" s="76"/>
      <c r="D167" s="76"/>
      <c r="E167" s="76"/>
      <c r="F167" s="76"/>
      <c r="G167" s="76"/>
      <c r="H167" s="76"/>
      <c r="I167" s="76"/>
      <c r="J167" s="76"/>
      <c r="K167" s="76"/>
      <c r="L167" s="76"/>
    </row>
    <row r="168" spans="1:12">
      <c r="A168" s="1">
        <v>172</v>
      </c>
      <c r="B168" s="45"/>
      <c r="C168" s="76"/>
      <c r="D168" s="76"/>
      <c r="E168" s="76"/>
      <c r="F168" s="76"/>
      <c r="G168" s="76"/>
      <c r="H168" s="76"/>
      <c r="I168" s="76"/>
      <c r="J168" s="76"/>
      <c r="K168" s="76"/>
      <c r="L168" s="76"/>
    </row>
  </sheetData>
  <conditionalFormatting sqref="C1:C1048576">
    <cfRule type="duplicateValues" dxfId="3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Q389"/>
  <sheetViews>
    <sheetView workbookViewId="0">
      <pane xSplit="4" ySplit="1" topLeftCell="J2" activePane="bottomRight" state="frozen"/>
      <selection activeCell="A112" sqref="A112"/>
      <selection pane="topRight" activeCell="A112" sqref="A112"/>
      <selection pane="bottomLeft" activeCell="A112" sqref="A112"/>
      <selection pane="bottomRight" activeCell="A112" sqref="A112"/>
    </sheetView>
  </sheetViews>
  <sheetFormatPr defaultRowHeight="15"/>
  <cols>
    <col min="1" max="1" width="8" style="92" bestFit="1" customWidth="1"/>
    <col min="2" max="2" width="12" style="94" bestFit="1" customWidth="1"/>
    <col min="3" max="3" width="18.85546875" style="94" bestFit="1" customWidth="1"/>
    <col min="4" max="5" width="16" style="94" customWidth="1"/>
    <col min="6" max="6" width="24.140625" style="94" customWidth="1"/>
    <col min="7" max="7" width="13.7109375" style="94" customWidth="1"/>
    <col min="8" max="8" width="12" style="94" customWidth="1"/>
    <col min="9" max="9" width="17.42578125" style="94" customWidth="1"/>
    <col min="10" max="10" width="24.140625" style="94" customWidth="1"/>
    <col min="11" max="11" width="14.7109375" style="94" bestFit="1" customWidth="1"/>
    <col min="12" max="12" width="13" style="94" customWidth="1"/>
    <col min="13" max="13" width="16.140625" style="94" customWidth="1"/>
    <col min="14" max="14" width="16.42578125" style="94" customWidth="1"/>
    <col min="15" max="15" width="12" style="94" customWidth="1"/>
    <col min="16" max="16" width="9.7109375" style="94" customWidth="1"/>
    <col min="17" max="17" width="12.85546875" style="94" customWidth="1"/>
    <col min="18" max="217" width="9.140625" style="94"/>
    <col min="218" max="218" width="8" style="94" bestFit="1" customWidth="1"/>
    <col min="219" max="219" width="12" style="94" bestFit="1" customWidth="1"/>
    <col min="220" max="220" width="18.85546875" style="94" bestFit="1" customWidth="1"/>
    <col min="221" max="222" width="16" style="94" customWidth="1"/>
    <col min="223" max="223" width="24.140625" style="94" bestFit="1" customWidth="1"/>
    <col min="224" max="224" width="19.5703125" style="94" bestFit="1" customWidth="1"/>
    <col min="225" max="225" width="16.42578125" style="94" bestFit="1" customWidth="1"/>
    <col min="226" max="226" width="12" style="94" bestFit="1" customWidth="1"/>
    <col min="227" max="227" width="15" style="94" customWidth="1"/>
    <col min="228" max="228" width="7.28515625" style="94" bestFit="1" customWidth="1"/>
    <col min="229" max="229" width="9.7109375" style="94" bestFit="1" customWidth="1"/>
    <col min="230" max="231" width="9.140625" style="94"/>
    <col min="232" max="232" width="16" style="94" bestFit="1" customWidth="1"/>
    <col min="233" max="473" width="9.140625" style="94"/>
    <col min="474" max="474" width="8" style="94" bestFit="1" customWidth="1"/>
    <col min="475" max="475" width="12" style="94" bestFit="1" customWidth="1"/>
    <col min="476" max="476" width="18.85546875" style="94" bestFit="1" customWidth="1"/>
    <col min="477" max="478" width="16" style="94" customWidth="1"/>
    <col min="479" max="479" width="24.140625" style="94" bestFit="1" customWidth="1"/>
    <col min="480" max="480" width="19.5703125" style="94" bestFit="1" customWidth="1"/>
    <col min="481" max="481" width="16.42578125" style="94" bestFit="1" customWidth="1"/>
    <col min="482" max="482" width="12" style="94" bestFit="1" customWidth="1"/>
    <col min="483" max="483" width="15" style="94" customWidth="1"/>
    <col min="484" max="484" width="7.28515625" style="94" bestFit="1" customWidth="1"/>
    <col min="485" max="485" width="9.7109375" style="94" bestFit="1" customWidth="1"/>
    <col min="486" max="487" width="9.140625" style="94"/>
    <col min="488" max="488" width="16" style="94" bestFit="1" customWidth="1"/>
    <col min="489" max="729" width="9.140625" style="94"/>
    <col min="730" max="730" width="8" style="94" bestFit="1" customWidth="1"/>
    <col min="731" max="731" width="12" style="94" bestFit="1" customWidth="1"/>
    <col min="732" max="732" width="18.85546875" style="94" bestFit="1" customWidth="1"/>
    <col min="733" max="734" width="16" style="94" customWidth="1"/>
    <col min="735" max="735" width="24.140625" style="94" bestFit="1" customWidth="1"/>
    <col min="736" max="736" width="19.5703125" style="94" bestFit="1" customWidth="1"/>
    <col min="737" max="737" width="16.42578125" style="94" bestFit="1" customWidth="1"/>
    <col min="738" max="738" width="12" style="94" bestFit="1" customWidth="1"/>
    <col min="739" max="739" width="15" style="94" customWidth="1"/>
    <col min="740" max="740" width="7.28515625" style="94" bestFit="1" customWidth="1"/>
    <col min="741" max="741" width="9.7109375" style="94" bestFit="1" customWidth="1"/>
    <col min="742" max="743" width="9.140625" style="94"/>
    <col min="744" max="744" width="16" style="94" bestFit="1" customWidth="1"/>
    <col min="745" max="985" width="9.140625" style="94"/>
    <col min="986" max="986" width="8" style="94" bestFit="1" customWidth="1"/>
    <col min="987" max="987" width="12" style="94" bestFit="1" customWidth="1"/>
    <col min="988" max="988" width="18.85546875" style="94" bestFit="1" customWidth="1"/>
    <col min="989" max="990" width="16" style="94" customWidth="1"/>
    <col min="991" max="991" width="24.140625" style="94" bestFit="1" customWidth="1"/>
    <col min="992" max="992" width="19.5703125" style="94" bestFit="1" customWidth="1"/>
    <col min="993" max="993" width="16.42578125" style="94" bestFit="1" customWidth="1"/>
    <col min="994" max="994" width="12" style="94" bestFit="1" customWidth="1"/>
    <col min="995" max="995" width="15" style="94" customWidth="1"/>
    <col min="996" max="996" width="7.28515625" style="94" bestFit="1" customWidth="1"/>
    <col min="997" max="997" width="9.7109375" style="94" bestFit="1" customWidth="1"/>
    <col min="998" max="999" width="9.140625" style="94"/>
    <col min="1000" max="1000" width="16" style="94" bestFit="1" customWidth="1"/>
    <col min="1001" max="1241" width="9.140625" style="94"/>
    <col min="1242" max="1242" width="8" style="94" bestFit="1" customWidth="1"/>
    <col min="1243" max="1243" width="12" style="94" bestFit="1" customWidth="1"/>
    <col min="1244" max="1244" width="18.85546875" style="94" bestFit="1" customWidth="1"/>
    <col min="1245" max="1246" width="16" style="94" customWidth="1"/>
    <col min="1247" max="1247" width="24.140625" style="94" bestFit="1" customWidth="1"/>
    <col min="1248" max="1248" width="19.5703125" style="94" bestFit="1" customWidth="1"/>
    <col min="1249" max="1249" width="16.42578125" style="94" bestFit="1" customWidth="1"/>
    <col min="1250" max="1250" width="12" style="94" bestFit="1" customWidth="1"/>
    <col min="1251" max="1251" width="15" style="94" customWidth="1"/>
    <col min="1252" max="1252" width="7.28515625" style="94" bestFit="1" customWidth="1"/>
    <col min="1253" max="1253" width="9.7109375" style="94" bestFit="1" customWidth="1"/>
    <col min="1254" max="1255" width="9.140625" style="94"/>
    <col min="1256" max="1256" width="16" style="94" bestFit="1" customWidth="1"/>
    <col min="1257" max="1497" width="9.140625" style="94"/>
    <col min="1498" max="1498" width="8" style="94" bestFit="1" customWidth="1"/>
    <col min="1499" max="1499" width="12" style="94" bestFit="1" customWidth="1"/>
    <col min="1500" max="1500" width="18.85546875" style="94" bestFit="1" customWidth="1"/>
    <col min="1501" max="1502" width="16" style="94" customWidth="1"/>
    <col min="1503" max="1503" width="24.140625" style="94" bestFit="1" customWidth="1"/>
    <col min="1504" max="1504" width="19.5703125" style="94" bestFit="1" customWidth="1"/>
    <col min="1505" max="1505" width="16.42578125" style="94" bestFit="1" customWidth="1"/>
    <col min="1506" max="1506" width="12" style="94" bestFit="1" customWidth="1"/>
    <col min="1507" max="1507" width="15" style="94" customWidth="1"/>
    <col min="1508" max="1508" width="7.28515625" style="94" bestFit="1" customWidth="1"/>
    <col min="1509" max="1509" width="9.7109375" style="94" bestFit="1" customWidth="1"/>
    <col min="1510" max="1511" width="9.140625" style="94"/>
    <col min="1512" max="1512" width="16" style="94" bestFit="1" customWidth="1"/>
    <col min="1513" max="1753" width="9.140625" style="94"/>
    <col min="1754" max="1754" width="8" style="94" bestFit="1" customWidth="1"/>
    <col min="1755" max="1755" width="12" style="94" bestFit="1" customWidth="1"/>
    <col min="1756" max="1756" width="18.85546875" style="94" bestFit="1" customWidth="1"/>
    <col min="1757" max="1758" width="16" style="94" customWidth="1"/>
    <col min="1759" max="1759" width="24.140625" style="94" bestFit="1" customWidth="1"/>
    <col min="1760" max="1760" width="19.5703125" style="94" bestFit="1" customWidth="1"/>
    <col min="1761" max="1761" width="16.42578125" style="94" bestFit="1" customWidth="1"/>
    <col min="1762" max="1762" width="12" style="94" bestFit="1" customWidth="1"/>
    <col min="1763" max="1763" width="15" style="94" customWidth="1"/>
    <col min="1764" max="1764" width="7.28515625" style="94" bestFit="1" customWidth="1"/>
    <col min="1765" max="1765" width="9.7109375" style="94" bestFit="1" customWidth="1"/>
    <col min="1766" max="1767" width="9.140625" style="94"/>
    <col min="1768" max="1768" width="16" style="94" bestFit="1" customWidth="1"/>
    <col min="1769" max="2009" width="9.140625" style="94"/>
    <col min="2010" max="2010" width="8" style="94" bestFit="1" customWidth="1"/>
    <col min="2011" max="2011" width="12" style="94" bestFit="1" customWidth="1"/>
    <col min="2012" max="2012" width="18.85546875" style="94" bestFit="1" customWidth="1"/>
    <col min="2013" max="2014" width="16" style="94" customWidth="1"/>
    <col min="2015" max="2015" width="24.140625" style="94" bestFit="1" customWidth="1"/>
    <col min="2016" max="2016" width="19.5703125" style="94" bestFit="1" customWidth="1"/>
    <col min="2017" max="2017" width="16.42578125" style="94" bestFit="1" customWidth="1"/>
    <col min="2018" max="2018" width="12" style="94" bestFit="1" customWidth="1"/>
    <col min="2019" max="2019" width="15" style="94" customWidth="1"/>
    <col min="2020" max="2020" width="7.28515625" style="94" bestFit="1" customWidth="1"/>
    <col min="2021" max="2021" width="9.7109375" style="94" bestFit="1" customWidth="1"/>
    <col min="2022" max="2023" width="9.140625" style="94"/>
    <col min="2024" max="2024" width="16" style="94" bestFit="1" customWidth="1"/>
    <col min="2025" max="2265" width="9.140625" style="94"/>
    <col min="2266" max="2266" width="8" style="94" bestFit="1" customWidth="1"/>
    <col min="2267" max="2267" width="12" style="94" bestFit="1" customWidth="1"/>
    <col min="2268" max="2268" width="18.85546875" style="94" bestFit="1" customWidth="1"/>
    <col min="2269" max="2270" width="16" style="94" customWidth="1"/>
    <col min="2271" max="2271" width="24.140625" style="94" bestFit="1" customWidth="1"/>
    <col min="2272" max="2272" width="19.5703125" style="94" bestFit="1" customWidth="1"/>
    <col min="2273" max="2273" width="16.42578125" style="94" bestFit="1" customWidth="1"/>
    <col min="2274" max="2274" width="12" style="94" bestFit="1" customWidth="1"/>
    <col min="2275" max="2275" width="15" style="94" customWidth="1"/>
    <col min="2276" max="2276" width="7.28515625" style="94" bestFit="1" customWidth="1"/>
    <col min="2277" max="2277" width="9.7109375" style="94" bestFit="1" customWidth="1"/>
    <col min="2278" max="2279" width="9.140625" style="94"/>
    <col min="2280" max="2280" width="16" style="94" bestFit="1" customWidth="1"/>
    <col min="2281" max="2521" width="9.140625" style="94"/>
    <col min="2522" max="2522" width="8" style="94" bestFit="1" customWidth="1"/>
    <col min="2523" max="2523" width="12" style="94" bestFit="1" customWidth="1"/>
    <col min="2524" max="2524" width="18.85546875" style="94" bestFit="1" customWidth="1"/>
    <col min="2525" max="2526" width="16" style="94" customWidth="1"/>
    <col min="2527" max="2527" width="24.140625" style="94" bestFit="1" customWidth="1"/>
    <col min="2528" max="2528" width="19.5703125" style="94" bestFit="1" customWidth="1"/>
    <col min="2529" max="2529" width="16.42578125" style="94" bestFit="1" customWidth="1"/>
    <col min="2530" max="2530" width="12" style="94" bestFit="1" customWidth="1"/>
    <col min="2531" max="2531" width="15" style="94" customWidth="1"/>
    <col min="2532" max="2532" width="7.28515625" style="94" bestFit="1" customWidth="1"/>
    <col min="2533" max="2533" width="9.7109375" style="94" bestFit="1" customWidth="1"/>
    <col min="2534" max="2535" width="9.140625" style="94"/>
    <col min="2536" max="2536" width="16" style="94" bestFit="1" customWidth="1"/>
    <col min="2537" max="2777" width="9.140625" style="94"/>
    <col min="2778" max="2778" width="8" style="94" bestFit="1" customWidth="1"/>
    <col min="2779" max="2779" width="12" style="94" bestFit="1" customWidth="1"/>
    <col min="2780" max="2780" width="18.85546875" style="94" bestFit="1" customWidth="1"/>
    <col min="2781" max="2782" width="16" style="94" customWidth="1"/>
    <col min="2783" max="2783" width="24.140625" style="94" bestFit="1" customWidth="1"/>
    <col min="2784" max="2784" width="19.5703125" style="94" bestFit="1" customWidth="1"/>
    <col min="2785" max="2785" width="16.42578125" style="94" bestFit="1" customWidth="1"/>
    <col min="2786" max="2786" width="12" style="94" bestFit="1" customWidth="1"/>
    <col min="2787" max="2787" width="15" style="94" customWidth="1"/>
    <col min="2788" max="2788" width="7.28515625" style="94" bestFit="1" customWidth="1"/>
    <col min="2789" max="2789" width="9.7109375" style="94" bestFit="1" customWidth="1"/>
    <col min="2790" max="2791" width="9.140625" style="94"/>
    <col min="2792" max="2792" width="16" style="94" bestFit="1" customWidth="1"/>
    <col min="2793" max="3033" width="9.140625" style="94"/>
    <col min="3034" max="3034" width="8" style="94" bestFit="1" customWidth="1"/>
    <col min="3035" max="3035" width="12" style="94" bestFit="1" customWidth="1"/>
    <col min="3036" max="3036" width="18.85546875" style="94" bestFit="1" customWidth="1"/>
    <col min="3037" max="3038" width="16" style="94" customWidth="1"/>
    <col min="3039" max="3039" width="24.140625" style="94" bestFit="1" customWidth="1"/>
    <col min="3040" max="3040" width="19.5703125" style="94" bestFit="1" customWidth="1"/>
    <col min="3041" max="3041" width="16.42578125" style="94" bestFit="1" customWidth="1"/>
    <col min="3042" max="3042" width="12" style="94" bestFit="1" customWidth="1"/>
    <col min="3043" max="3043" width="15" style="94" customWidth="1"/>
    <col min="3044" max="3044" width="7.28515625" style="94" bestFit="1" customWidth="1"/>
    <col min="3045" max="3045" width="9.7109375" style="94" bestFit="1" customWidth="1"/>
    <col min="3046" max="3047" width="9.140625" style="94"/>
    <col min="3048" max="3048" width="16" style="94" bestFit="1" customWidth="1"/>
    <col min="3049" max="3289" width="9.140625" style="94"/>
    <col min="3290" max="3290" width="8" style="94" bestFit="1" customWidth="1"/>
    <col min="3291" max="3291" width="12" style="94" bestFit="1" customWidth="1"/>
    <col min="3292" max="3292" width="18.85546875" style="94" bestFit="1" customWidth="1"/>
    <col min="3293" max="3294" width="16" style="94" customWidth="1"/>
    <col min="3295" max="3295" width="24.140625" style="94" bestFit="1" customWidth="1"/>
    <col min="3296" max="3296" width="19.5703125" style="94" bestFit="1" customWidth="1"/>
    <col min="3297" max="3297" width="16.42578125" style="94" bestFit="1" customWidth="1"/>
    <col min="3298" max="3298" width="12" style="94" bestFit="1" customWidth="1"/>
    <col min="3299" max="3299" width="15" style="94" customWidth="1"/>
    <col min="3300" max="3300" width="7.28515625" style="94" bestFit="1" customWidth="1"/>
    <col min="3301" max="3301" width="9.7109375" style="94" bestFit="1" customWidth="1"/>
    <col min="3302" max="3303" width="9.140625" style="94"/>
    <col min="3304" max="3304" width="16" style="94" bestFit="1" customWidth="1"/>
    <col min="3305" max="3545" width="9.140625" style="94"/>
    <col min="3546" max="3546" width="8" style="94" bestFit="1" customWidth="1"/>
    <col min="3547" max="3547" width="12" style="94" bestFit="1" customWidth="1"/>
    <col min="3548" max="3548" width="18.85546875" style="94" bestFit="1" customWidth="1"/>
    <col min="3549" max="3550" width="16" style="94" customWidth="1"/>
    <col min="3551" max="3551" width="24.140625" style="94" bestFit="1" customWidth="1"/>
    <col min="3552" max="3552" width="19.5703125" style="94" bestFit="1" customWidth="1"/>
    <col min="3553" max="3553" width="16.42578125" style="94" bestFit="1" customWidth="1"/>
    <col min="3554" max="3554" width="12" style="94" bestFit="1" customWidth="1"/>
    <col min="3555" max="3555" width="15" style="94" customWidth="1"/>
    <col min="3556" max="3556" width="7.28515625" style="94" bestFit="1" customWidth="1"/>
    <col min="3557" max="3557" width="9.7109375" style="94" bestFit="1" customWidth="1"/>
    <col min="3558" max="3559" width="9.140625" style="94"/>
    <col min="3560" max="3560" width="16" style="94" bestFit="1" customWidth="1"/>
    <col min="3561" max="3801" width="9.140625" style="94"/>
    <col min="3802" max="3802" width="8" style="94" bestFit="1" customWidth="1"/>
    <col min="3803" max="3803" width="12" style="94" bestFit="1" customWidth="1"/>
    <col min="3804" max="3804" width="18.85546875" style="94" bestFit="1" customWidth="1"/>
    <col min="3805" max="3806" width="16" style="94" customWidth="1"/>
    <col min="3807" max="3807" width="24.140625" style="94" bestFit="1" customWidth="1"/>
    <col min="3808" max="3808" width="19.5703125" style="94" bestFit="1" customWidth="1"/>
    <col min="3809" max="3809" width="16.42578125" style="94" bestFit="1" customWidth="1"/>
    <col min="3810" max="3810" width="12" style="94" bestFit="1" customWidth="1"/>
    <col min="3811" max="3811" width="15" style="94" customWidth="1"/>
    <col min="3812" max="3812" width="7.28515625" style="94" bestFit="1" customWidth="1"/>
    <col min="3813" max="3813" width="9.7109375" style="94" bestFit="1" customWidth="1"/>
    <col min="3814" max="3815" width="9.140625" style="94"/>
    <col min="3816" max="3816" width="16" style="94" bestFit="1" customWidth="1"/>
    <col min="3817" max="4057" width="9.140625" style="94"/>
    <col min="4058" max="4058" width="8" style="94" bestFit="1" customWidth="1"/>
    <col min="4059" max="4059" width="12" style="94" bestFit="1" customWidth="1"/>
    <col min="4060" max="4060" width="18.85546875" style="94" bestFit="1" customWidth="1"/>
    <col min="4061" max="4062" width="16" style="94" customWidth="1"/>
    <col min="4063" max="4063" width="24.140625" style="94" bestFit="1" customWidth="1"/>
    <col min="4064" max="4064" width="19.5703125" style="94" bestFit="1" customWidth="1"/>
    <col min="4065" max="4065" width="16.42578125" style="94" bestFit="1" customWidth="1"/>
    <col min="4066" max="4066" width="12" style="94" bestFit="1" customWidth="1"/>
    <col min="4067" max="4067" width="15" style="94" customWidth="1"/>
    <col min="4068" max="4068" width="7.28515625" style="94" bestFit="1" customWidth="1"/>
    <col min="4069" max="4069" width="9.7109375" style="94" bestFit="1" customWidth="1"/>
    <col min="4070" max="4071" width="9.140625" style="94"/>
    <col min="4072" max="4072" width="16" style="94" bestFit="1" customWidth="1"/>
    <col min="4073" max="4313" width="9.140625" style="94"/>
    <col min="4314" max="4314" width="8" style="94" bestFit="1" customWidth="1"/>
    <col min="4315" max="4315" width="12" style="94" bestFit="1" customWidth="1"/>
    <col min="4316" max="4316" width="18.85546875" style="94" bestFit="1" customWidth="1"/>
    <col min="4317" max="4318" width="16" style="94" customWidth="1"/>
    <col min="4319" max="4319" width="24.140625" style="94" bestFit="1" customWidth="1"/>
    <col min="4320" max="4320" width="19.5703125" style="94" bestFit="1" customWidth="1"/>
    <col min="4321" max="4321" width="16.42578125" style="94" bestFit="1" customWidth="1"/>
    <col min="4322" max="4322" width="12" style="94" bestFit="1" customWidth="1"/>
    <col min="4323" max="4323" width="15" style="94" customWidth="1"/>
    <col min="4324" max="4324" width="7.28515625" style="94" bestFit="1" customWidth="1"/>
    <col min="4325" max="4325" width="9.7109375" style="94" bestFit="1" customWidth="1"/>
    <col min="4326" max="4327" width="9.140625" style="94"/>
    <col min="4328" max="4328" width="16" style="94" bestFit="1" customWidth="1"/>
    <col min="4329" max="4569" width="9.140625" style="94"/>
    <col min="4570" max="4570" width="8" style="94" bestFit="1" customWidth="1"/>
    <col min="4571" max="4571" width="12" style="94" bestFit="1" customWidth="1"/>
    <col min="4572" max="4572" width="18.85546875" style="94" bestFit="1" customWidth="1"/>
    <col min="4573" max="4574" width="16" style="94" customWidth="1"/>
    <col min="4575" max="4575" width="24.140625" style="94" bestFit="1" customWidth="1"/>
    <col min="4576" max="4576" width="19.5703125" style="94" bestFit="1" customWidth="1"/>
    <col min="4577" max="4577" width="16.42578125" style="94" bestFit="1" customWidth="1"/>
    <col min="4578" max="4578" width="12" style="94" bestFit="1" customWidth="1"/>
    <col min="4579" max="4579" width="15" style="94" customWidth="1"/>
    <col min="4580" max="4580" width="7.28515625" style="94" bestFit="1" customWidth="1"/>
    <col min="4581" max="4581" width="9.7109375" style="94" bestFit="1" customWidth="1"/>
    <col min="4582" max="4583" width="9.140625" style="94"/>
    <col min="4584" max="4584" width="16" style="94" bestFit="1" customWidth="1"/>
    <col min="4585" max="4825" width="9.140625" style="94"/>
    <col min="4826" max="4826" width="8" style="94" bestFit="1" customWidth="1"/>
    <col min="4827" max="4827" width="12" style="94" bestFit="1" customWidth="1"/>
    <col min="4828" max="4828" width="18.85546875" style="94" bestFit="1" customWidth="1"/>
    <col min="4829" max="4830" width="16" style="94" customWidth="1"/>
    <col min="4831" max="4831" width="24.140625" style="94" bestFit="1" customWidth="1"/>
    <col min="4832" max="4832" width="19.5703125" style="94" bestFit="1" customWidth="1"/>
    <col min="4833" max="4833" width="16.42578125" style="94" bestFit="1" customWidth="1"/>
    <col min="4834" max="4834" width="12" style="94" bestFit="1" customWidth="1"/>
    <col min="4835" max="4835" width="15" style="94" customWidth="1"/>
    <col min="4836" max="4836" width="7.28515625" style="94" bestFit="1" customWidth="1"/>
    <col min="4837" max="4837" width="9.7109375" style="94" bestFit="1" customWidth="1"/>
    <col min="4838" max="4839" width="9.140625" style="94"/>
    <col min="4840" max="4840" width="16" style="94" bestFit="1" customWidth="1"/>
    <col min="4841" max="5081" width="9.140625" style="94"/>
    <col min="5082" max="5082" width="8" style="94" bestFit="1" customWidth="1"/>
    <col min="5083" max="5083" width="12" style="94" bestFit="1" customWidth="1"/>
    <col min="5084" max="5084" width="18.85546875" style="94" bestFit="1" customWidth="1"/>
    <col min="5085" max="5086" width="16" style="94" customWidth="1"/>
    <col min="5087" max="5087" width="24.140625" style="94" bestFit="1" customWidth="1"/>
    <col min="5088" max="5088" width="19.5703125" style="94" bestFit="1" customWidth="1"/>
    <col min="5089" max="5089" width="16.42578125" style="94" bestFit="1" customWidth="1"/>
    <col min="5090" max="5090" width="12" style="94" bestFit="1" customWidth="1"/>
    <col min="5091" max="5091" width="15" style="94" customWidth="1"/>
    <col min="5092" max="5092" width="7.28515625" style="94" bestFit="1" customWidth="1"/>
    <col min="5093" max="5093" width="9.7109375" style="94" bestFit="1" customWidth="1"/>
    <col min="5094" max="5095" width="9.140625" style="94"/>
    <col min="5096" max="5096" width="16" style="94" bestFit="1" customWidth="1"/>
    <col min="5097" max="5337" width="9.140625" style="94"/>
    <col min="5338" max="5338" width="8" style="94" bestFit="1" customWidth="1"/>
    <col min="5339" max="5339" width="12" style="94" bestFit="1" customWidth="1"/>
    <col min="5340" max="5340" width="18.85546875" style="94" bestFit="1" customWidth="1"/>
    <col min="5341" max="5342" width="16" style="94" customWidth="1"/>
    <col min="5343" max="5343" width="24.140625" style="94" bestFit="1" customWidth="1"/>
    <col min="5344" max="5344" width="19.5703125" style="94" bestFit="1" customWidth="1"/>
    <col min="5345" max="5345" width="16.42578125" style="94" bestFit="1" customWidth="1"/>
    <col min="5346" max="5346" width="12" style="94" bestFit="1" customWidth="1"/>
    <col min="5347" max="5347" width="15" style="94" customWidth="1"/>
    <col min="5348" max="5348" width="7.28515625" style="94" bestFit="1" customWidth="1"/>
    <col min="5349" max="5349" width="9.7109375" style="94" bestFit="1" customWidth="1"/>
    <col min="5350" max="5351" width="9.140625" style="94"/>
    <col min="5352" max="5352" width="16" style="94" bestFit="1" customWidth="1"/>
    <col min="5353" max="5593" width="9.140625" style="94"/>
    <col min="5594" max="5594" width="8" style="94" bestFit="1" customWidth="1"/>
    <col min="5595" max="5595" width="12" style="94" bestFit="1" customWidth="1"/>
    <col min="5596" max="5596" width="18.85546875" style="94" bestFit="1" customWidth="1"/>
    <col min="5597" max="5598" width="16" style="94" customWidth="1"/>
    <col min="5599" max="5599" width="24.140625" style="94" bestFit="1" customWidth="1"/>
    <col min="5600" max="5600" width="19.5703125" style="94" bestFit="1" customWidth="1"/>
    <col min="5601" max="5601" width="16.42578125" style="94" bestFit="1" customWidth="1"/>
    <col min="5602" max="5602" width="12" style="94" bestFit="1" customWidth="1"/>
    <col min="5603" max="5603" width="15" style="94" customWidth="1"/>
    <col min="5604" max="5604" width="7.28515625" style="94" bestFit="1" customWidth="1"/>
    <col min="5605" max="5605" width="9.7109375" style="94" bestFit="1" customWidth="1"/>
    <col min="5606" max="5607" width="9.140625" style="94"/>
    <col min="5608" max="5608" width="16" style="94" bestFit="1" customWidth="1"/>
    <col min="5609" max="5849" width="9.140625" style="94"/>
    <col min="5850" max="5850" width="8" style="94" bestFit="1" customWidth="1"/>
    <col min="5851" max="5851" width="12" style="94" bestFit="1" customWidth="1"/>
    <col min="5852" max="5852" width="18.85546875" style="94" bestFit="1" customWidth="1"/>
    <col min="5853" max="5854" width="16" style="94" customWidth="1"/>
    <col min="5855" max="5855" width="24.140625" style="94" bestFit="1" customWidth="1"/>
    <col min="5856" max="5856" width="19.5703125" style="94" bestFit="1" customWidth="1"/>
    <col min="5857" max="5857" width="16.42578125" style="94" bestFit="1" customWidth="1"/>
    <col min="5858" max="5858" width="12" style="94" bestFit="1" customWidth="1"/>
    <col min="5859" max="5859" width="15" style="94" customWidth="1"/>
    <col min="5860" max="5860" width="7.28515625" style="94" bestFit="1" customWidth="1"/>
    <col min="5861" max="5861" width="9.7109375" style="94" bestFit="1" customWidth="1"/>
    <col min="5862" max="5863" width="9.140625" style="94"/>
    <col min="5864" max="5864" width="16" style="94" bestFit="1" customWidth="1"/>
    <col min="5865" max="6105" width="9.140625" style="94"/>
    <col min="6106" max="6106" width="8" style="94" bestFit="1" customWidth="1"/>
    <col min="6107" max="6107" width="12" style="94" bestFit="1" customWidth="1"/>
    <col min="6108" max="6108" width="18.85546875" style="94" bestFit="1" customWidth="1"/>
    <col min="6109" max="6110" width="16" style="94" customWidth="1"/>
    <col min="6111" max="6111" width="24.140625" style="94" bestFit="1" customWidth="1"/>
    <col min="6112" max="6112" width="19.5703125" style="94" bestFit="1" customWidth="1"/>
    <col min="6113" max="6113" width="16.42578125" style="94" bestFit="1" customWidth="1"/>
    <col min="6114" max="6114" width="12" style="94" bestFit="1" customWidth="1"/>
    <col min="6115" max="6115" width="15" style="94" customWidth="1"/>
    <col min="6116" max="6116" width="7.28515625" style="94" bestFit="1" customWidth="1"/>
    <col min="6117" max="6117" width="9.7109375" style="94" bestFit="1" customWidth="1"/>
    <col min="6118" max="6119" width="9.140625" style="94"/>
    <col min="6120" max="6120" width="16" style="94" bestFit="1" customWidth="1"/>
    <col min="6121" max="6361" width="9.140625" style="94"/>
    <col min="6362" max="6362" width="8" style="94" bestFit="1" customWidth="1"/>
    <col min="6363" max="6363" width="12" style="94" bestFit="1" customWidth="1"/>
    <col min="6364" max="6364" width="18.85546875" style="94" bestFit="1" customWidth="1"/>
    <col min="6365" max="6366" width="16" style="94" customWidth="1"/>
    <col min="6367" max="6367" width="24.140625" style="94" bestFit="1" customWidth="1"/>
    <col min="6368" max="6368" width="19.5703125" style="94" bestFit="1" customWidth="1"/>
    <col min="6369" max="6369" width="16.42578125" style="94" bestFit="1" customWidth="1"/>
    <col min="6370" max="6370" width="12" style="94" bestFit="1" customWidth="1"/>
    <col min="6371" max="6371" width="15" style="94" customWidth="1"/>
    <col min="6372" max="6372" width="7.28515625" style="94" bestFit="1" customWidth="1"/>
    <col min="6373" max="6373" width="9.7109375" style="94" bestFit="1" customWidth="1"/>
    <col min="6374" max="6375" width="9.140625" style="94"/>
    <col min="6376" max="6376" width="16" style="94" bestFit="1" customWidth="1"/>
    <col min="6377" max="6617" width="9.140625" style="94"/>
    <col min="6618" max="6618" width="8" style="94" bestFit="1" customWidth="1"/>
    <col min="6619" max="6619" width="12" style="94" bestFit="1" customWidth="1"/>
    <col min="6620" max="6620" width="18.85546875" style="94" bestFit="1" customWidth="1"/>
    <col min="6621" max="6622" width="16" style="94" customWidth="1"/>
    <col min="6623" max="6623" width="24.140625" style="94" bestFit="1" customWidth="1"/>
    <col min="6624" max="6624" width="19.5703125" style="94" bestFit="1" customWidth="1"/>
    <col min="6625" max="6625" width="16.42578125" style="94" bestFit="1" customWidth="1"/>
    <col min="6626" max="6626" width="12" style="94" bestFit="1" customWidth="1"/>
    <col min="6627" max="6627" width="15" style="94" customWidth="1"/>
    <col min="6628" max="6628" width="7.28515625" style="94" bestFit="1" customWidth="1"/>
    <col min="6629" max="6629" width="9.7109375" style="94" bestFit="1" customWidth="1"/>
    <col min="6630" max="6631" width="9.140625" style="94"/>
    <col min="6632" max="6632" width="16" style="94" bestFit="1" customWidth="1"/>
    <col min="6633" max="6873" width="9.140625" style="94"/>
    <col min="6874" max="6874" width="8" style="94" bestFit="1" customWidth="1"/>
    <col min="6875" max="6875" width="12" style="94" bestFit="1" customWidth="1"/>
    <col min="6876" max="6876" width="18.85546875" style="94" bestFit="1" customWidth="1"/>
    <col min="6877" max="6878" width="16" style="94" customWidth="1"/>
    <col min="6879" max="6879" width="24.140625" style="94" bestFit="1" customWidth="1"/>
    <col min="6880" max="6880" width="19.5703125" style="94" bestFit="1" customWidth="1"/>
    <col min="6881" max="6881" width="16.42578125" style="94" bestFit="1" customWidth="1"/>
    <col min="6882" max="6882" width="12" style="94" bestFit="1" customWidth="1"/>
    <col min="6883" max="6883" width="15" style="94" customWidth="1"/>
    <col min="6884" max="6884" width="7.28515625" style="94" bestFit="1" customWidth="1"/>
    <col min="6885" max="6885" width="9.7109375" style="94" bestFit="1" customWidth="1"/>
    <col min="6886" max="6887" width="9.140625" style="94"/>
    <col min="6888" max="6888" width="16" style="94" bestFit="1" customWidth="1"/>
    <col min="6889" max="7129" width="9.140625" style="94"/>
    <col min="7130" max="7130" width="8" style="94" bestFit="1" customWidth="1"/>
    <col min="7131" max="7131" width="12" style="94" bestFit="1" customWidth="1"/>
    <col min="7132" max="7132" width="18.85546875" style="94" bestFit="1" customWidth="1"/>
    <col min="7133" max="7134" width="16" style="94" customWidth="1"/>
    <col min="7135" max="7135" width="24.140625" style="94" bestFit="1" customWidth="1"/>
    <col min="7136" max="7136" width="19.5703125" style="94" bestFit="1" customWidth="1"/>
    <col min="7137" max="7137" width="16.42578125" style="94" bestFit="1" customWidth="1"/>
    <col min="7138" max="7138" width="12" style="94" bestFit="1" customWidth="1"/>
    <col min="7139" max="7139" width="15" style="94" customWidth="1"/>
    <col min="7140" max="7140" width="7.28515625" style="94" bestFit="1" customWidth="1"/>
    <col min="7141" max="7141" width="9.7109375" style="94" bestFit="1" customWidth="1"/>
    <col min="7142" max="7143" width="9.140625" style="94"/>
    <col min="7144" max="7144" width="16" style="94" bestFit="1" customWidth="1"/>
    <col min="7145" max="7385" width="9.140625" style="94"/>
    <col min="7386" max="7386" width="8" style="94" bestFit="1" customWidth="1"/>
    <col min="7387" max="7387" width="12" style="94" bestFit="1" customWidth="1"/>
    <col min="7388" max="7388" width="18.85546875" style="94" bestFit="1" customWidth="1"/>
    <col min="7389" max="7390" width="16" style="94" customWidth="1"/>
    <col min="7391" max="7391" width="24.140625" style="94" bestFit="1" customWidth="1"/>
    <col min="7392" max="7392" width="19.5703125" style="94" bestFit="1" customWidth="1"/>
    <col min="7393" max="7393" width="16.42578125" style="94" bestFit="1" customWidth="1"/>
    <col min="7394" max="7394" width="12" style="94" bestFit="1" customWidth="1"/>
    <col min="7395" max="7395" width="15" style="94" customWidth="1"/>
    <col min="7396" max="7396" width="7.28515625" style="94" bestFit="1" customWidth="1"/>
    <col min="7397" max="7397" width="9.7109375" style="94" bestFit="1" customWidth="1"/>
    <col min="7398" max="7399" width="9.140625" style="94"/>
    <col min="7400" max="7400" width="16" style="94" bestFit="1" customWidth="1"/>
    <col min="7401" max="7641" width="9.140625" style="94"/>
    <col min="7642" max="7642" width="8" style="94" bestFit="1" customWidth="1"/>
    <col min="7643" max="7643" width="12" style="94" bestFit="1" customWidth="1"/>
    <col min="7644" max="7644" width="18.85546875" style="94" bestFit="1" customWidth="1"/>
    <col min="7645" max="7646" width="16" style="94" customWidth="1"/>
    <col min="7647" max="7647" width="24.140625" style="94" bestFit="1" customWidth="1"/>
    <col min="7648" max="7648" width="19.5703125" style="94" bestFit="1" customWidth="1"/>
    <col min="7649" max="7649" width="16.42578125" style="94" bestFit="1" customWidth="1"/>
    <col min="7650" max="7650" width="12" style="94" bestFit="1" customWidth="1"/>
    <col min="7651" max="7651" width="15" style="94" customWidth="1"/>
    <col min="7652" max="7652" width="7.28515625" style="94" bestFit="1" customWidth="1"/>
    <col min="7653" max="7653" width="9.7109375" style="94" bestFit="1" customWidth="1"/>
    <col min="7654" max="7655" width="9.140625" style="94"/>
    <col min="7656" max="7656" width="16" style="94" bestFit="1" customWidth="1"/>
    <col min="7657" max="7897" width="9.140625" style="94"/>
    <col min="7898" max="7898" width="8" style="94" bestFit="1" customWidth="1"/>
    <col min="7899" max="7899" width="12" style="94" bestFit="1" customWidth="1"/>
    <col min="7900" max="7900" width="18.85546875" style="94" bestFit="1" customWidth="1"/>
    <col min="7901" max="7902" width="16" style="94" customWidth="1"/>
    <col min="7903" max="7903" width="24.140625" style="94" bestFit="1" customWidth="1"/>
    <col min="7904" max="7904" width="19.5703125" style="94" bestFit="1" customWidth="1"/>
    <col min="7905" max="7905" width="16.42578125" style="94" bestFit="1" customWidth="1"/>
    <col min="7906" max="7906" width="12" style="94" bestFit="1" customWidth="1"/>
    <col min="7907" max="7907" width="15" style="94" customWidth="1"/>
    <col min="7908" max="7908" width="7.28515625" style="94" bestFit="1" customWidth="1"/>
    <col min="7909" max="7909" width="9.7109375" style="94" bestFit="1" customWidth="1"/>
    <col min="7910" max="7911" width="9.140625" style="94"/>
    <col min="7912" max="7912" width="16" style="94" bestFit="1" customWidth="1"/>
    <col min="7913" max="8153" width="9.140625" style="94"/>
    <col min="8154" max="8154" width="8" style="94" bestFit="1" customWidth="1"/>
    <col min="8155" max="8155" width="12" style="94" bestFit="1" customWidth="1"/>
    <col min="8156" max="8156" width="18.85546875" style="94" bestFit="1" customWidth="1"/>
    <col min="8157" max="8158" width="16" style="94" customWidth="1"/>
    <col min="8159" max="8159" width="24.140625" style="94" bestFit="1" customWidth="1"/>
    <col min="8160" max="8160" width="19.5703125" style="94" bestFit="1" customWidth="1"/>
    <col min="8161" max="8161" width="16.42578125" style="94" bestFit="1" customWidth="1"/>
    <col min="8162" max="8162" width="12" style="94" bestFit="1" customWidth="1"/>
    <col min="8163" max="8163" width="15" style="94" customWidth="1"/>
    <col min="8164" max="8164" width="7.28515625" style="94" bestFit="1" customWidth="1"/>
    <col min="8165" max="8165" width="9.7109375" style="94" bestFit="1" customWidth="1"/>
    <col min="8166" max="8167" width="9.140625" style="94"/>
    <col min="8168" max="8168" width="16" style="94" bestFit="1" customWidth="1"/>
    <col min="8169" max="8409" width="9.140625" style="94"/>
    <col min="8410" max="8410" width="8" style="94" bestFit="1" customWidth="1"/>
    <col min="8411" max="8411" width="12" style="94" bestFit="1" customWidth="1"/>
    <col min="8412" max="8412" width="18.85546875" style="94" bestFit="1" customWidth="1"/>
    <col min="8413" max="8414" width="16" style="94" customWidth="1"/>
    <col min="8415" max="8415" width="24.140625" style="94" bestFit="1" customWidth="1"/>
    <col min="8416" max="8416" width="19.5703125" style="94" bestFit="1" customWidth="1"/>
    <col min="8417" max="8417" width="16.42578125" style="94" bestFit="1" customWidth="1"/>
    <col min="8418" max="8418" width="12" style="94" bestFit="1" customWidth="1"/>
    <col min="8419" max="8419" width="15" style="94" customWidth="1"/>
    <col min="8420" max="8420" width="7.28515625" style="94" bestFit="1" customWidth="1"/>
    <col min="8421" max="8421" width="9.7109375" style="94" bestFit="1" customWidth="1"/>
    <col min="8422" max="8423" width="9.140625" style="94"/>
    <col min="8424" max="8424" width="16" style="94" bestFit="1" customWidth="1"/>
    <col min="8425" max="8665" width="9.140625" style="94"/>
    <col min="8666" max="8666" width="8" style="94" bestFit="1" customWidth="1"/>
    <col min="8667" max="8667" width="12" style="94" bestFit="1" customWidth="1"/>
    <col min="8668" max="8668" width="18.85546875" style="94" bestFit="1" customWidth="1"/>
    <col min="8669" max="8670" width="16" style="94" customWidth="1"/>
    <col min="8671" max="8671" width="24.140625" style="94" bestFit="1" customWidth="1"/>
    <col min="8672" max="8672" width="19.5703125" style="94" bestFit="1" customWidth="1"/>
    <col min="8673" max="8673" width="16.42578125" style="94" bestFit="1" customWidth="1"/>
    <col min="8674" max="8674" width="12" style="94" bestFit="1" customWidth="1"/>
    <col min="8675" max="8675" width="15" style="94" customWidth="1"/>
    <col min="8676" max="8676" width="7.28515625" style="94" bestFit="1" customWidth="1"/>
    <col min="8677" max="8677" width="9.7109375" style="94" bestFit="1" customWidth="1"/>
    <col min="8678" max="8679" width="9.140625" style="94"/>
    <col min="8680" max="8680" width="16" style="94" bestFit="1" customWidth="1"/>
    <col min="8681" max="8921" width="9.140625" style="94"/>
    <col min="8922" max="8922" width="8" style="94" bestFit="1" customWidth="1"/>
    <col min="8923" max="8923" width="12" style="94" bestFit="1" customWidth="1"/>
    <col min="8924" max="8924" width="18.85546875" style="94" bestFit="1" customWidth="1"/>
    <col min="8925" max="8926" width="16" style="94" customWidth="1"/>
    <col min="8927" max="8927" width="24.140625" style="94" bestFit="1" customWidth="1"/>
    <col min="8928" max="8928" width="19.5703125" style="94" bestFit="1" customWidth="1"/>
    <col min="8929" max="8929" width="16.42578125" style="94" bestFit="1" customWidth="1"/>
    <col min="8930" max="8930" width="12" style="94" bestFit="1" customWidth="1"/>
    <col min="8931" max="8931" width="15" style="94" customWidth="1"/>
    <col min="8932" max="8932" width="7.28515625" style="94" bestFit="1" customWidth="1"/>
    <col min="8933" max="8933" width="9.7109375" style="94" bestFit="1" customWidth="1"/>
    <col min="8934" max="8935" width="9.140625" style="94"/>
    <col min="8936" max="8936" width="16" style="94" bestFit="1" customWidth="1"/>
    <col min="8937" max="9177" width="9.140625" style="94"/>
    <col min="9178" max="9178" width="8" style="94" bestFit="1" customWidth="1"/>
    <col min="9179" max="9179" width="12" style="94" bestFit="1" customWidth="1"/>
    <col min="9180" max="9180" width="18.85546875" style="94" bestFit="1" customWidth="1"/>
    <col min="9181" max="9182" width="16" style="94" customWidth="1"/>
    <col min="9183" max="9183" width="24.140625" style="94" bestFit="1" customWidth="1"/>
    <col min="9184" max="9184" width="19.5703125" style="94" bestFit="1" customWidth="1"/>
    <col min="9185" max="9185" width="16.42578125" style="94" bestFit="1" customWidth="1"/>
    <col min="9186" max="9186" width="12" style="94" bestFit="1" customWidth="1"/>
    <col min="9187" max="9187" width="15" style="94" customWidth="1"/>
    <col min="9188" max="9188" width="7.28515625" style="94" bestFit="1" customWidth="1"/>
    <col min="9189" max="9189" width="9.7109375" style="94" bestFit="1" customWidth="1"/>
    <col min="9190" max="9191" width="9.140625" style="94"/>
    <col min="9192" max="9192" width="16" style="94" bestFit="1" customWidth="1"/>
    <col min="9193" max="9433" width="9.140625" style="94"/>
    <col min="9434" max="9434" width="8" style="94" bestFit="1" customWidth="1"/>
    <col min="9435" max="9435" width="12" style="94" bestFit="1" customWidth="1"/>
    <col min="9436" max="9436" width="18.85546875" style="94" bestFit="1" customWidth="1"/>
    <col min="9437" max="9438" width="16" style="94" customWidth="1"/>
    <col min="9439" max="9439" width="24.140625" style="94" bestFit="1" customWidth="1"/>
    <col min="9440" max="9440" width="19.5703125" style="94" bestFit="1" customWidth="1"/>
    <col min="9441" max="9441" width="16.42578125" style="94" bestFit="1" customWidth="1"/>
    <col min="9442" max="9442" width="12" style="94" bestFit="1" customWidth="1"/>
    <col min="9443" max="9443" width="15" style="94" customWidth="1"/>
    <col min="9444" max="9444" width="7.28515625" style="94" bestFit="1" customWidth="1"/>
    <col min="9445" max="9445" width="9.7109375" style="94" bestFit="1" customWidth="1"/>
    <col min="9446" max="9447" width="9.140625" style="94"/>
    <col min="9448" max="9448" width="16" style="94" bestFit="1" customWidth="1"/>
    <col min="9449" max="9689" width="9.140625" style="94"/>
    <col min="9690" max="9690" width="8" style="94" bestFit="1" customWidth="1"/>
    <col min="9691" max="9691" width="12" style="94" bestFit="1" customWidth="1"/>
    <col min="9692" max="9692" width="18.85546875" style="94" bestFit="1" customWidth="1"/>
    <col min="9693" max="9694" width="16" style="94" customWidth="1"/>
    <col min="9695" max="9695" width="24.140625" style="94" bestFit="1" customWidth="1"/>
    <col min="9696" max="9696" width="19.5703125" style="94" bestFit="1" customWidth="1"/>
    <col min="9697" max="9697" width="16.42578125" style="94" bestFit="1" customWidth="1"/>
    <col min="9698" max="9698" width="12" style="94" bestFit="1" customWidth="1"/>
    <col min="9699" max="9699" width="15" style="94" customWidth="1"/>
    <col min="9700" max="9700" width="7.28515625" style="94" bestFit="1" customWidth="1"/>
    <col min="9701" max="9701" width="9.7109375" style="94" bestFit="1" customWidth="1"/>
    <col min="9702" max="9703" width="9.140625" style="94"/>
    <col min="9704" max="9704" width="16" style="94" bestFit="1" customWidth="1"/>
    <col min="9705" max="9945" width="9.140625" style="94"/>
    <col min="9946" max="9946" width="8" style="94" bestFit="1" customWidth="1"/>
    <col min="9947" max="9947" width="12" style="94" bestFit="1" customWidth="1"/>
    <col min="9948" max="9948" width="18.85546875" style="94" bestFit="1" customWidth="1"/>
    <col min="9949" max="9950" width="16" style="94" customWidth="1"/>
    <col min="9951" max="9951" width="24.140625" style="94" bestFit="1" customWidth="1"/>
    <col min="9952" max="9952" width="19.5703125" style="94" bestFit="1" customWidth="1"/>
    <col min="9953" max="9953" width="16.42578125" style="94" bestFit="1" customWidth="1"/>
    <col min="9954" max="9954" width="12" style="94" bestFit="1" customWidth="1"/>
    <col min="9955" max="9955" width="15" style="94" customWidth="1"/>
    <col min="9956" max="9956" width="7.28515625" style="94" bestFit="1" customWidth="1"/>
    <col min="9957" max="9957" width="9.7109375" style="94" bestFit="1" customWidth="1"/>
    <col min="9958" max="9959" width="9.140625" style="94"/>
    <col min="9960" max="9960" width="16" style="94" bestFit="1" customWidth="1"/>
    <col min="9961" max="10201" width="9.140625" style="94"/>
    <col min="10202" max="10202" width="8" style="94" bestFit="1" customWidth="1"/>
    <col min="10203" max="10203" width="12" style="94" bestFit="1" customWidth="1"/>
    <col min="10204" max="10204" width="18.85546875" style="94" bestFit="1" customWidth="1"/>
    <col min="10205" max="10206" width="16" style="94" customWidth="1"/>
    <col min="10207" max="10207" width="24.140625" style="94" bestFit="1" customWidth="1"/>
    <col min="10208" max="10208" width="19.5703125" style="94" bestFit="1" customWidth="1"/>
    <col min="10209" max="10209" width="16.42578125" style="94" bestFit="1" customWidth="1"/>
    <col min="10210" max="10210" width="12" style="94" bestFit="1" customWidth="1"/>
    <col min="10211" max="10211" width="15" style="94" customWidth="1"/>
    <col min="10212" max="10212" width="7.28515625" style="94" bestFit="1" customWidth="1"/>
    <col min="10213" max="10213" width="9.7109375" style="94" bestFit="1" customWidth="1"/>
    <col min="10214" max="10215" width="9.140625" style="94"/>
    <col min="10216" max="10216" width="16" style="94" bestFit="1" customWidth="1"/>
    <col min="10217" max="10457" width="9.140625" style="94"/>
    <col min="10458" max="10458" width="8" style="94" bestFit="1" customWidth="1"/>
    <col min="10459" max="10459" width="12" style="94" bestFit="1" customWidth="1"/>
    <col min="10460" max="10460" width="18.85546875" style="94" bestFit="1" customWidth="1"/>
    <col min="10461" max="10462" width="16" style="94" customWidth="1"/>
    <col min="10463" max="10463" width="24.140625" style="94" bestFit="1" customWidth="1"/>
    <col min="10464" max="10464" width="19.5703125" style="94" bestFit="1" customWidth="1"/>
    <col min="10465" max="10465" width="16.42578125" style="94" bestFit="1" customWidth="1"/>
    <col min="10466" max="10466" width="12" style="94" bestFit="1" customWidth="1"/>
    <col min="10467" max="10467" width="15" style="94" customWidth="1"/>
    <col min="10468" max="10468" width="7.28515625" style="94" bestFit="1" customWidth="1"/>
    <col min="10469" max="10469" width="9.7109375" style="94" bestFit="1" customWidth="1"/>
    <col min="10470" max="10471" width="9.140625" style="94"/>
    <col min="10472" max="10472" width="16" style="94" bestFit="1" customWidth="1"/>
    <col min="10473" max="10713" width="9.140625" style="94"/>
    <col min="10714" max="10714" width="8" style="94" bestFit="1" customWidth="1"/>
    <col min="10715" max="10715" width="12" style="94" bestFit="1" customWidth="1"/>
    <col min="10716" max="10716" width="18.85546875" style="94" bestFit="1" customWidth="1"/>
    <col min="10717" max="10718" width="16" style="94" customWidth="1"/>
    <col min="10719" max="10719" width="24.140625" style="94" bestFit="1" customWidth="1"/>
    <col min="10720" max="10720" width="19.5703125" style="94" bestFit="1" customWidth="1"/>
    <col min="10721" max="10721" width="16.42578125" style="94" bestFit="1" customWidth="1"/>
    <col min="10722" max="10722" width="12" style="94" bestFit="1" customWidth="1"/>
    <col min="10723" max="10723" width="15" style="94" customWidth="1"/>
    <col min="10724" max="10724" width="7.28515625" style="94" bestFit="1" customWidth="1"/>
    <col min="10725" max="10725" width="9.7109375" style="94" bestFit="1" customWidth="1"/>
    <col min="10726" max="10727" width="9.140625" style="94"/>
    <col min="10728" max="10728" width="16" style="94" bestFit="1" customWidth="1"/>
    <col min="10729" max="10969" width="9.140625" style="94"/>
    <col min="10970" max="10970" width="8" style="94" bestFit="1" customWidth="1"/>
    <col min="10971" max="10971" width="12" style="94" bestFit="1" customWidth="1"/>
    <col min="10972" max="10972" width="18.85546875" style="94" bestFit="1" customWidth="1"/>
    <col min="10973" max="10974" width="16" style="94" customWidth="1"/>
    <col min="10975" max="10975" width="24.140625" style="94" bestFit="1" customWidth="1"/>
    <col min="10976" max="10976" width="19.5703125" style="94" bestFit="1" customWidth="1"/>
    <col min="10977" max="10977" width="16.42578125" style="94" bestFit="1" customWidth="1"/>
    <col min="10978" max="10978" width="12" style="94" bestFit="1" customWidth="1"/>
    <col min="10979" max="10979" width="15" style="94" customWidth="1"/>
    <col min="10980" max="10980" width="7.28515625" style="94" bestFit="1" customWidth="1"/>
    <col min="10981" max="10981" width="9.7109375" style="94" bestFit="1" customWidth="1"/>
    <col min="10982" max="10983" width="9.140625" style="94"/>
    <col min="10984" max="10984" width="16" style="94" bestFit="1" customWidth="1"/>
    <col min="10985" max="11225" width="9.140625" style="94"/>
    <col min="11226" max="11226" width="8" style="94" bestFit="1" customWidth="1"/>
    <col min="11227" max="11227" width="12" style="94" bestFit="1" customWidth="1"/>
    <col min="11228" max="11228" width="18.85546875" style="94" bestFit="1" customWidth="1"/>
    <col min="11229" max="11230" width="16" style="94" customWidth="1"/>
    <col min="11231" max="11231" width="24.140625" style="94" bestFit="1" customWidth="1"/>
    <col min="11232" max="11232" width="19.5703125" style="94" bestFit="1" customWidth="1"/>
    <col min="11233" max="11233" width="16.42578125" style="94" bestFit="1" customWidth="1"/>
    <col min="11234" max="11234" width="12" style="94" bestFit="1" customWidth="1"/>
    <col min="11235" max="11235" width="15" style="94" customWidth="1"/>
    <col min="11236" max="11236" width="7.28515625" style="94" bestFit="1" customWidth="1"/>
    <col min="11237" max="11237" width="9.7109375" style="94" bestFit="1" customWidth="1"/>
    <col min="11238" max="11239" width="9.140625" style="94"/>
    <col min="11240" max="11240" width="16" style="94" bestFit="1" customWidth="1"/>
    <col min="11241" max="11481" width="9.140625" style="94"/>
    <col min="11482" max="11482" width="8" style="94" bestFit="1" customWidth="1"/>
    <col min="11483" max="11483" width="12" style="94" bestFit="1" customWidth="1"/>
    <col min="11484" max="11484" width="18.85546875" style="94" bestFit="1" customWidth="1"/>
    <col min="11485" max="11486" width="16" style="94" customWidth="1"/>
    <col min="11487" max="11487" width="24.140625" style="94" bestFit="1" customWidth="1"/>
    <col min="11488" max="11488" width="19.5703125" style="94" bestFit="1" customWidth="1"/>
    <col min="11489" max="11489" width="16.42578125" style="94" bestFit="1" customWidth="1"/>
    <col min="11490" max="11490" width="12" style="94" bestFit="1" customWidth="1"/>
    <col min="11491" max="11491" width="15" style="94" customWidth="1"/>
    <col min="11492" max="11492" width="7.28515625" style="94" bestFit="1" customWidth="1"/>
    <col min="11493" max="11493" width="9.7109375" style="94" bestFit="1" customWidth="1"/>
    <col min="11494" max="11495" width="9.140625" style="94"/>
    <col min="11496" max="11496" width="16" style="94" bestFit="1" customWidth="1"/>
    <col min="11497" max="11737" width="9.140625" style="94"/>
    <col min="11738" max="11738" width="8" style="94" bestFit="1" customWidth="1"/>
    <col min="11739" max="11739" width="12" style="94" bestFit="1" customWidth="1"/>
    <col min="11740" max="11740" width="18.85546875" style="94" bestFit="1" customWidth="1"/>
    <col min="11741" max="11742" width="16" style="94" customWidth="1"/>
    <col min="11743" max="11743" width="24.140625" style="94" bestFit="1" customWidth="1"/>
    <col min="11744" max="11744" width="19.5703125" style="94" bestFit="1" customWidth="1"/>
    <col min="11745" max="11745" width="16.42578125" style="94" bestFit="1" customWidth="1"/>
    <col min="11746" max="11746" width="12" style="94" bestFit="1" customWidth="1"/>
    <col min="11747" max="11747" width="15" style="94" customWidth="1"/>
    <col min="11748" max="11748" width="7.28515625" style="94" bestFit="1" customWidth="1"/>
    <col min="11749" max="11749" width="9.7109375" style="94" bestFit="1" customWidth="1"/>
    <col min="11750" max="11751" width="9.140625" style="94"/>
    <col min="11752" max="11752" width="16" style="94" bestFit="1" customWidth="1"/>
    <col min="11753" max="11993" width="9.140625" style="94"/>
    <col min="11994" max="11994" width="8" style="94" bestFit="1" customWidth="1"/>
    <col min="11995" max="11995" width="12" style="94" bestFit="1" customWidth="1"/>
    <col min="11996" max="11996" width="18.85546875" style="94" bestFit="1" customWidth="1"/>
    <col min="11997" max="11998" width="16" style="94" customWidth="1"/>
    <col min="11999" max="11999" width="24.140625" style="94" bestFit="1" customWidth="1"/>
    <col min="12000" max="12000" width="19.5703125" style="94" bestFit="1" customWidth="1"/>
    <col min="12001" max="12001" width="16.42578125" style="94" bestFit="1" customWidth="1"/>
    <col min="12002" max="12002" width="12" style="94" bestFit="1" customWidth="1"/>
    <col min="12003" max="12003" width="15" style="94" customWidth="1"/>
    <col min="12004" max="12004" width="7.28515625" style="94" bestFit="1" customWidth="1"/>
    <col min="12005" max="12005" width="9.7109375" style="94" bestFit="1" customWidth="1"/>
    <col min="12006" max="12007" width="9.140625" style="94"/>
    <col min="12008" max="12008" width="16" style="94" bestFit="1" customWidth="1"/>
    <col min="12009" max="12249" width="9.140625" style="94"/>
    <col min="12250" max="12250" width="8" style="94" bestFit="1" customWidth="1"/>
    <col min="12251" max="12251" width="12" style="94" bestFit="1" customWidth="1"/>
    <col min="12252" max="12252" width="18.85546875" style="94" bestFit="1" customWidth="1"/>
    <col min="12253" max="12254" width="16" style="94" customWidth="1"/>
    <col min="12255" max="12255" width="24.140625" style="94" bestFit="1" customWidth="1"/>
    <col min="12256" max="12256" width="19.5703125" style="94" bestFit="1" customWidth="1"/>
    <col min="12257" max="12257" width="16.42578125" style="94" bestFit="1" customWidth="1"/>
    <col min="12258" max="12258" width="12" style="94" bestFit="1" customWidth="1"/>
    <col min="12259" max="12259" width="15" style="94" customWidth="1"/>
    <col min="12260" max="12260" width="7.28515625" style="94" bestFit="1" customWidth="1"/>
    <col min="12261" max="12261" width="9.7109375" style="94" bestFit="1" customWidth="1"/>
    <col min="12262" max="12263" width="9.140625" style="94"/>
    <col min="12264" max="12264" width="16" style="94" bestFit="1" customWidth="1"/>
    <col min="12265" max="12505" width="9.140625" style="94"/>
    <col min="12506" max="12506" width="8" style="94" bestFit="1" customWidth="1"/>
    <col min="12507" max="12507" width="12" style="94" bestFit="1" customWidth="1"/>
    <col min="12508" max="12508" width="18.85546875" style="94" bestFit="1" customWidth="1"/>
    <col min="12509" max="12510" width="16" style="94" customWidth="1"/>
    <col min="12511" max="12511" width="24.140625" style="94" bestFit="1" customWidth="1"/>
    <col min="12512" max="12512" width="19.5703125" style="94" bestFit="1" customWidth="1"/>
    <col min="12513" max="12513" width="16.42578125" style="94" bestFit="1" customWidth="1"/>
    <col min="12514" max="12514" width="12" style="94" bestFit="1" customWidth="1"/>
    <col min="12515" max="12515" width="15" style="94" customWidth="1"/>
    <col min="12516" max="12516" width="7.28515625" style="94" bestFit="1" customWidth="1"/>
    <col min="12517" max="12517" width="9.7109375" style="94" bestFit="1" customWidth="1"/>
    <col min="12518" max="12519" width="9.140625" style="94"/>
    <col min="12520" max="12520" width="16" style="94" bestFit="1" customWidth="1"/>
    <col min="12521" max="12761" width="9.140625" style="94"/>
    <col min="12762" max="12762" width="8" style="94" bestFit="1" customWidth="1"/>
    <col min="12763" max="12763" width="12" style="94" bestFit="1" customWidth="1"/>
    <col min="12764" max="12764" width="18.85546875" style="94" bestFit="1" customWidth="1"/>
    <col min="12765" max="12766" width="16" style="94" customWidth="1"/>
    <col min="12767" max="12767" width="24.140625" style="94" bestFit="1" customWidth="1"/>
    <col min="12768" max="12768" width="19.5703125" style="94" bestFit="1" customWidth="1"/>
    <col min="12769" max="12769" width="16.42578125" style="94" bestFit="1" customWidth="1"/>
    <col min="12770" max="12770" width="12" style="94" bestFit="1" customWidth="1"/>
    <col min="12771" max="12771" width="15" style="94" customWidth="1"/>
    <col min="12772" max="12772" width="7.28515625" style="94" bestFit="1" customWidth="1"/>
    <col min="12773" max="12773" width="9.7109375" style="94" bestFit="1" customWidth="1"/>
    <col min="12774" max="12775" width="9.140625" style="94"/>
    <col min="12776" max="12776" width="16" style="94" bestFit="1" customWidth="1"/>
    <col min="12777" max="13017" width="9.140625" style="94"/>
    <col min="13018" max="13018" width="8" style="94" bestFit="1" customWidth="1"/>
    <col min="13019" max="13019" width="12" style="94" bestFit="1" customWidth="1"/>
    <col min="13020" max="13020" width="18.85546875" style="94" bestFit="1" customWidth="1"/>
    <col min="13021" max="13022" width="16" style="94" customWidth="1"/>
    <col min="13023" max="13023" width="24.140625" style="94" bestFit="1" customWidth="1"/>
    <col min="13024" max="13024" width="19.5703125" style="94" bestFit="1" customWidth="1"/>
    <col min="13025" max="13025" width="16.42578125" style="94" bestFit="1" customWidth="1"/>
    <col min="13026" max="13026" width="12" style="94" bestFit="1" customWidth="1"/>
    <col min="13027" max="13027" width="15" style="94" customWidth="1"/>
    <col min="13028" max="13028" width="7.28515625" style="94" bestFit="1" customWidth="1"/>
    <col min="13029" max="13029" width="9.7109375" style="94" bestFit="1" customWidth="1"/>
    <col min="13030" max="13031" width="9.140625" style="94"/>
    <col min="13032" max="13032" width="16" style="94" bestFit="1" customWidth="1"/>
    <col min="13033" max="13273" width="9.140625" style="94"/>
    <col min="13274" max="13274" width="8" style="94" bestFit="1" customWidth="1"/>
    <col min="13275" max="13275" width="12" style="94" bestFit="1" customWidth="1"/>
    <col min="13276" max="13276" width="18.85546875" style="94" bestFit="1" customWidth="1"/>
    <col min="13277" max="13278" width="16" style="94" customWidth="1"/>
    <col min="13279" max="13279" width="24.140625" style="94" bestFit="1" customWidth="1"/>
    <col min="13280" max="13280" width="19.5703125" style="94" bestFit="1" customWidth="1"/>
    <col min="13281" max="13281" width="16.42578125" style="94" bestFit="1" customWidth="1"/>
    <col min="13282" max="13282" width="12" style="94" bestFit="1" customWidth="1"/>
    <col min="13283" max="13283" width="15" style="94" customWidth="1"/>
    <col min="13284" max="13284" width="7.28515625" style="94" bestFit="1" customWidth="1"/>
    <col min="13285" max="13285" width="9.7109375" style="94" bestFit="1" customWidth="1"/>
    <col min="13286" max="13287" width="9.140625" style="94"/>
    <col min="13288" max="13288" width="16" style="94" bestFit="1" customWidth="1"/>
    <col min="13289" max="13529" width="9.140625" style="94"/>
    <col min="13530" max="13530" width="8" style="94" bestFit="1" customWidth="1"/>
    <col min="13531" max="13531" width="12" style="94" bestFit="1" customWidth="1"/>
    <col min="13532" max="13532" width="18.85546875" style="94" bestFit="1" customWidth="1"/>
    <col min="13533" max="13534" width="16" style="94" customWidth="1"/>
    <col min="13535" max="13535" width="24.140625" style="94" bestFit="1" customWidth="1"/>
    <col min="13536" max="13536" width="19.5703125" style="94" bestFit="1" customWidth="1"/>
    <col min="13537" max="13537" width="16.42578125" style="94" bestFit="1" customWidth="1"/>
    <col min="13538" max="13538" width="12" style="94" bestFit="1" customWidth="1"/>
    <col min="13539" max="13539" width="15" style="94" customWidth="1"/>
    <col min="13540" max="13540" width="7.28515625" style="94" bestFit="1" customWidth="1"/>
    <col min="13541" max="13541" width="9.7109375" style="94" bestFit="1" customWidth="1"/>
    <col min="13542" max="13543" width="9.140625" style="94"/>
    <col min="13544" max="13544" width="16" style="94" bestFit="1" customWidth="1"/>
    <col min="13545" max="13785" width="9.140625" style="94"/>
    <col min="13786" max="13786" width="8" style="94" bestFit="1" customWidth="1"/>
    <col min="13787" max="13787" width="12" style="94" bestFit="1" customWidth="1"/>
    <col min="13788" max="13788" width="18.85546875" style="94" bestFit="1" customWidth="1"/>
    <col min="13789" max="13790" width="16" style="94" customWidth="1"/>
    <col min="13791" max="13791" width="24.140625" style="94" bestFit="1" customWidth="1"/>
    <col min="13792" max="13792" width="19.5703125" style="94" bestFit="1" customWidth="1"/>
    <col min="13793" max="13793" width="16.42578125" style="94" bestFit="1" customWidth="1"/>
    <col min="13794" max="13794" width="12" style="94" bestFit="1" customWidth="1"/>
    <col min="13795" max="13795" width="15" style="94" customWidth="1"/>
    <col min="13796" max="13796" width="7.28515625" style="94" bestFit="1" customWidth="1"/>
    <col min="13797" max="13797" width="9.7109375" style="94" bestFit="1" customWidth="1"/>
    <col min="13798" max="13799" width="9.140625" style="94"/>
    <col min="13800" max="13800" width="16" style="94" bestFit="1" customWidth="1"/>
    <col min="13801" max="14041" width="9.140625" style="94"/>
    <col min="14042" max="14042" width="8" style="94" bestFit="1" customWidth="1"/>
    <col min="14043" max="14043" width="12" style="94" bestFit="1" customWidth="1"/>
    <col min="14044" max="14044" width="18.85546875" style="94" bestFit="1" customWidth="1"/>
    <col min="14045" max="14046" width="16" style="94" customWidth="1"/>
    <col min="14047" max="14047" width="24.140625" style="94" bestFit="1" customWidth="1"/>
    <col min="14048" max="14048" width="19.5703125" style="94" bestFit="1" customWidth="1"/>
    <col min="14049" max="14049" width="16.42578125" style="94" bestFit="1" customWidth="1"/>
    <col min="14050" max="14050" width="12" style="94" bestFit="1" customWidth="1"/>
    <col min="14051" max="14051" width="15" style="94" customWidth="1"/>
    <col min="14052" max="14052" width="7.28515625" style="94" bestFit="1" customWidth="1"/>
    <col min="14053" max="14053" width="9.7109375" style="94" bestFit="1" customWidth="1"/>
    <col min="14054" max="14055" width="9.140625" style="94"/>
    <col min="14056" max="14056" width="16" style="94" bestFit="1" customWidth="1"/>
    <col min="14057" max="14297" width="9.140625" style="94"/>
    <col min="14298" max="14298" width="8" style="94" bestFit="1" customWidth="1"/>
    <col min="14299" max="14299" width="12" style="94" bestFit="1" customWidth="1"/>
    <col min="14300" max="14300" width="18.85546875" style="94" bestFit="1" customWidth="1"/>
    <col min="14301" max="14302" width="16" style="94" customWidth="1"/>
    <col min="14303" max="14303" width="24.140625" style="94" bestFit="1" customWidth="1"/>
    <col min="14304" max="14304" width="19.5703125" style="94" bestFit="1" customWidth="1"/>
    <col min="14305" max="14305" width="16.42578125" style="94" bestFit="1" customWidth="1"/>
    <col min="14306" max="14306" width="12" style="94" bestFit="1" customWidth="1"/>
    <col min="14307" max="14307" width="15" style="94" customWidth="1"/>
    <col min="14308" max="14308" width="7.28515625" style="94" bestFit="1" customWidth="1"/>
    <col min="14309" max="14309" width="9.7109375" style="94" bestFit="1" customWidth="1"/>
    <col min="14310" max="14311" width="9.140625" style="94"/>
    <col min="14312" max="14312" width="16" style="94" bestFit="1" customWidth="1"/>
    <col min="14313" max="14553" width="9.140625" style="94"/>
    <col min="14554" max="14554" width="8" style="94" bestFit="1" customWidth="1"/>
    <col min="14555" max="14555" width="12" style="94" bestFit="1" customWidth="1"/>
    <col min="14556" max="14556" width="18.85546875" style="94" bestFit="1" customWidth="1"/>
    <col min="14557" max="14558" width="16" style="94" customWidth="1"/>
    <col min="14559" max="14559" width="24.140625" style="94" bestFit="1" customWidth="1"/>
    <col min="14560" max="14560" width="19.5703125" style="94" bestFit="1" customWidth="1"/>
    <col min="14561" max="14561" width="16.42578125" style="94" bestFit="1" customWidth="1"/>
    <col min="14562" max="14562" width="12" style="94" bestFit="1" customWidth="1"/>
    <col min="14563" max="14563" width="15" style="94" customWidth="1"/>
    <col min="14564" max="14564" width="7.28515625" style="94" bestFit="1" customWidth="1"/>
    <col min="14565" max="14565" width="9.7109375" style="94" bestFit="1" customWidth="1"/>
    <col min="14566" max="14567" width="9.140625" style="94"/>
    <col min="14568" max="14568" width="16" style="94" bestFit="1" customWidth="1"/>
    <col min="14569" max="14809" width="9.140625" style="94"/>
    <col min="14810" max="14810" width="8" style="94" bestFit="1" customWidth="1"/>
    <col min="14811" max="14811" width="12" style="94" bestFit="1" customWidth="1"/>
    <col min="14812" max="14812" width="18.85546875" style="94" bestFit="1" customWidth="1"/>
    <col min="14813" max="14814" width="16" style="94" customWidth="1"/>
    <col min="14815" max="14815" width="24.140625" style="94" bestFit="1" customWidth="1"/>
    <col min="14816" max="14816" width="19.5703125" style="94" bestFit="1" customWidth="1"/>
    <col min="14817" max="14817" width="16.42578125" style="94" bestFit="1" customWidth="1"/>
    <col min="14818" max="14818" width="12" style="94" bestFit="1" customWidth="1"/>
    <col min="14819" max="14819" width="15" style="94" customWidth="1"/>
    <col min="14820" max="14820" width="7.28515625" style="94" bestFit="1" customWidth="1"/>
    <col min="14821" max="14821" width="9.7109375" style="94" bestFit="1" customWidth="1"/>
    <col min="14822" max="14823" width="9.140625" style="94"/>
    <col min="14824" max="14824" width="16" style="94" bestFit="1" customWidth="1"/>
    <col min="14825" max="15065" width="9.140625" style="94"/>
    <col min="15066" max="15066" width="8" style="94" bestFit="1" customWidth="1"/>
    <col min="15067" max="15067" width="12" style="94" bestFit="1" customWidth="1"/>
    <col min="15068" max="15068" width="18.85546875" style="94" bestFit="1" customWidth="1"/>
    <col min="15069" max="15070" width="16" style="94" customWidth="1"/>
    <col min="15071" max="15071" width="24.140625" style="94" bestFit="1" customWidth="1"/>
    <col min="15072" max="15072" width="19.5703125" style="94" bestFit="1" customWidth="1"/>
    <col min="15073" max="15073" width="16.42578125" style="94" bestFit="1" customWidth="1"/>
    <col min="15074" max="15074" width="12" style="94" bestFit="1" customWidth="1"/>
    <col min="15075" max="15075" width="15" style="94" customWidth="1"/>
    <col min="15076" max="15076" width="7.28515625" style="94" bestFit="1" customWidth="1"/>
    <col min="15077" max="15077" width="9.7109375" style="94" bestFit="1" customWidth="1"/>
    <col min="15078" max="15079" width="9.140625" style="94"/>
    <col min="15080" max="15080" width="16" style="94" bestFit="1" customWidth="1"/>
    <col min="15081" max="15321" width="9.140625" style="94"/>
    <col min="15322" max="15322" width="8" style="94" bestFit="1" customWidth="1"/>
    <col min="15323" max="15323" width="12" style="94" bestFit="1" customWidth="1"/>
    <col min="15324" max="15324" width="18.85546875" style="94" bestFit="1" customWidth="1"/>
    <col min="15325" max="15326" width="16" style="94" customWidth="1"/>
    <col min="15327" max="15327" width="24.140625" style="94" bestFit="1" customWidth="1"/>
    <col min="15328" max="15328" width="19.5703125" style="94" bestFit="1" customWidth="1"/>
    <col min="15329" max="15329" width="16.42578125" style="94" bestFit="1" customWidth="1"/>
    <col min="15330" max="15330" width="12" style="94" bestFit="1" customWidth="1"/>
    <col min="15331" max="15331" width="15" style="94" customWidth="1"/>
    <col min="15332" max="15332" width="7.28515625" style="94" bestFit="1" customWidth="1"/>
    <col min="15333" max="15333" width="9.7109375" style="94" bestFit="1" customWidth="1"/>
    <col min="15334" max="15335" width="9.140625" style="94"/>
    <col min="15336" max="15336" width="16" style="94" bestFit="1" customWidth="1"/>
    <col min="15337" max="15577" width="9.140625" style="94"/>
    <col min="15578" max="15578" width="8" style="94" bestFit="1" customWidth="1"/>
    <col min="15579" max="15579" width="12" style="94" bestFit="1" customWidth="1"/>
    <col min="15580" max="15580" width="18.85546875" style="94" bestFit="1" customWidth="1"/>
    <col min="15581" max="15582" width="16" style="94" customWidth="1"/>
    <col min="15583" max="15583" width="24.140625" style="94" bestFit="1" customWidth="1"/>
    <col min="15584" max="15584" width="19.5703125" style="94" bestFit="1" customWidth="1"/>
    <col min="15585" max="15585" width="16.42578125" style="94" bestFit="1" customWidth="1"/>
    <col min="15586" max="15586" width="12" style="94" bestFit="1" customWidth="1"/>
    <col min="15587" max="15587" width="15" style="94" customWidth="1"/>
    <col min="15588" max="15588" width="7.28515625" style="94" bestFit="1" customWidth="1"/>
    <col min="15589" max="15589" width="9.7109375" style="94" bestFit="1" customWidth="1"/>
    <col min="15590" max="15591" width="9.140625" style="94"/>
    <col min="15592" max="15592" width="16" style="94" bestFit="1" customWidth="1"/>
    <col min="15593" max="15833" width="9.140625" style="94"/>
    <col min="15834" max="15834" width="8" style="94" bestFit="1" customWidth="1"/>
    <col min="15835" max="15835" width="12" style="94" bestFit="1" customWidth="1"/>
    <col min="15836" max="15836" width="18.85546875" style="94" bestFit="1" customWidth="1"/>
    <col min="15837" max="15838" width="16" style="94" customWidth="1"/>
    <col min="15839" max="15839" width="24.140625" style="94" bestFit="1" customWidth="1"/>
    <col min="15840" max="15840" width="19.5703125" style="94" bestFit="1" customWidth="1"/>
    <col min="15841" max="15841" width="16.42578125" style="94" bestFit="1" customWidth="1"/>
    <col min="15842" max="15842" width="12" style="94" bestFit="1" customWidth="1"/>
    <col min="15843" max="15843" width="15" style="94" customWidth="1"/>
    <col min="15844" max="15844" width="7.28515625" style="94" bestFit="1" customWidth="1"/>
    <col min="15845" max="15845" width="9.7109375" style="94" bestFit="1" customWidth="1"/>
    <col min="15846" max="15847" width="9.140625" style="94"/>
    <col min="15848" max="15848" width="16" style="94" bestFit="1" customWidth="1"/>
    <col min="15849" max="16089" width="9.140625" style="94"/>
    <col min="16090" max="16090" width="8" style="94" bestFit="1" customWidth="1"/>
    <col min="16091" max="16091" width="12" style="94" bestFit="1" customWidth="1"/>
    <col min="16092" max="16092" width="18.85546875" style="94" bestFit="1" customWidth="1"/>
    <col min="16093" max="16094" width="16" style="94" customWidth="1"/>
    <col min="16095" max="16095" width="24.140625" style="94" bestFit="1" customWidth="1"/>
    <col min="16096" max="16096" width="19.5703125" style="94" bestFit="1" customWidth="1"/>
    <col min="16097" max="16097" width="16.42578125" style="94" bestFit="1" customWidth="1"/>
    <col min="16098" max="16098" width="12" style="94" bestFit="1" customWidth="1"/>
    <col min="16099" max="16099" width="15" style="94" customWidth="1"/>
    <col min="16100" max="16100" width="7.28515625" style="94" bestFit="1" customWidth="1"/>
    <col min="16101" max="16101" width="9.7109375" style="94" bestFit="1" customWidth="1"/>
    <col min="16102" max="16103" width="9.140625" style="94"/>
    <col min="16104" max="16104" width="16" style="94" bestFit="1" customWidth="1"/>
    <col min="16105" max="16384" width="9.140625" style="94"/>
  </cols>
  <sheetData>
    <row r="1" spans="1:17" s="92" customFormat="1" ht="45">
      <c r="A1" s="47" t="s">
        <v>2310</v>
      </c>
      <c r="B1" s="47" t="s">
        <v>3414</v>
      </c>
      <c r="C1" s="47" t="s">
        <v>5</v>
      </c>
      <c r="D1" s="47" t="s">
        <v>3289</v>
      </c>
      <c r="E1" s="47" t="s">
        <v>2432</v>
      </c>
      <c r="F1" s="84" t="s">
        <v>3415</v>
      </c>
      <c r="G1" s="84" t="s">
        <v>3416</v>
      </c>
      <c r="H1" s="84" t="s">
        <v>8</v>
      </c>
      <c r="I1" s="84" t="s">
        <v>3417</v>
      </c>
      <c r="J1" s="83" t="s">
        <v>3418</v>
      </c>
      <c r="K1" s="83" t="s">
        <v>3413</v>
      </c>
      <c r="L1" s="83" t="s">
        <v>8</v>
      </c>
      <c r="M1" s="83" t="s">
        <v>3419</v>
      </c>
      <c r="N1" s="85" t="s">
        <v>3420</v>
      </c>
      <c r="O1" s="85" t="s">
        <v>3421</v>
      </c>
      <c r="P1" s="47" t="s">
        <v>2513</v>
      </c>
      <c r="Q1" s="91" t="s">
        <v>3770</v>
      </c>
    </row>
    <row r="2" spans="1:17">
      <c r="A2" s="48">
        <v>1</v>
      </c>
      <c r="B2" s="49">
        <v>21394050101</v>
      </c>
      <c r="C2" s="49" t="s">
        <v>265</v>
      </c>
      <c r="D2" s="49" t="s">
        <v>109</v>
      </c>
      <c r="E2" s="49" t="s">
        <v>109</v>
      </c>
      <c r="F2" s="49" t="s">
        <v>2433</v>
      </c>
      <c r="G2" s="55">
        <v>11846427199</v>
      </c>
      <c r="H2" s="49" t="s">
        <v>2270</v>
      </c>
      <c r="I2" s="55">
        <v>9777633034</v>
      </c>
      <c r="J2" s="49" t="s">
        <v>597</v>
      </c>
      <c r="K2" s="49">
        <v>30676784639</v>
      </c>
      <c r="L2" s="49" t="s">
        <v>2270</v>
      </c>
      <c r="M2" s="49">
        <v>9777633034</v>
      </c>
      <c r="N2" s="49" t="s">
        <v>2434</v>
      </c>
      <c r="O2" s="49">
        <v>9938255102</v>
      </c>
      <c r="P2" s="49" t="s">
        <v>2512</v>
      </c>
      <c r="Q2" s="93"/>
    </row>
    <row r="3" spans="1:17">
      <c r="A3" s="48">
        <v>2</v>
      </c>
      <c r="B3" s="49">
        <v>21394050102</v>
      </c>
      <c r="C3" s="49" t="s">
        <v>190</v>
      </c>
      <c r="D3" s="49" t="s">
        <v>109</v>
      </c>
      <c r="E3" s="49" t="s">
        <v>109</v>
      </c>
      <c r="F3" s="49" t="s">
        <v>2435</v>
      </c>
      <c r="G3" s="55">
        <v>30882372120</v>
      </c>
      <c r="H3" s="49" t="s">
        <v>2270</v>
      </c>
      <c r="I3" s="55">
        <v>8018416064</v>
      </c>
      <c r="J3" s="49" t="s">
        <v>2436</v>
      </c>
      <c r="K3" s="49">
        <v>31266820271</v>
      </c>
      <c r="L3" s="49" t="s">
        <v>2270</v>
      </c>
      <c r="M3" s="49">
        <v>8018416064</v>
      </c>
      <c r="N3" s="49" t="s">
        <v>2434</v>
      </c>
      <c r="O3" s="49">
        <v>9938255102</v>
      </c>
      <c r="P3" s="49" t="s">
        <v>2512</v>
      </c>
      <c r="Q3" s="93"/>
    </row>
    <row r="4" spans="1:17">
      <c r="A4" s="48">
        <v>3</v>
      </c>
      <c r="B4" s="49">
        <v>21394050103</v>
      </c>
      <c r="C4" s="49" t="s">
        <v>182</v>
      </c>
      <c r="D4" s="49" t="s">
        <v>109</v>
      </c>
      <c r="E4" s="49" t="s">
        <v>109</v>
      </c>
      <c r="F4" s="49" t="s">
        <v>2402</v>
      </c>
      <c r="G4" s="55">
        <v>20225686970</v>
      </c>
      <c r="H4" s="49" t="s">
        <v>2270</v>
      </c>
      <c r="I4" s="55">
        <v>7077003365</v>
      </c>
      <c r="J4" s="49" t="s">
        <v>2437</v>
      </c>
      <c r="K4" s="49">
        <v>32496257851</v>
      </c>
      <c r="L4" s="49" t="s">
        <v>2270</v>
      </c>
      <c r="M4" s="49">
        <v>7077003365</v>
      </c>
      <c r="N4" s="49" t="s">
        <v>2434</v>
      </c>
      <c r="O4" s="49">
        <v>9938255102</v>
      </c>
      <c r="P4" s="49" t="s">
        <v>2512</v>
      </c>
      <c r="Q4" s="93"/>
    </row>
    <row r="5" spans="1:17">
      <c r="A5" s="48">
        <v>4</v>
      </c>
      <c r="B5" s="49">
        <v>21394050104</v>
      </c>
      <c r="C5" s="49" t="s">
        <v>2279</v>
      </c>
      <c r="D5" s="49" t="s">
        <v>109</v>
      </c>
      <c r="E5" s="49" t="s">
        <v>109</v>
      </c>
      <c r="F5" s="49" t="s">
        <v>2438</v>
      </c>
      <c r="G5" s="55">
        <v>31372815512</v>
      </c>
      <c r="H5" s="49" t="s">
        <v>2270</v>
      </c>
      <c r="I5" s="55">
        <v>7894776255</v>
      </c>
      <c r="J5" s="49" t="s">
        <v>1102</v>
      </c>
      <c r="K5" s="49">
        <v>31191024272</v>
      </c>
      <c r="L5" s="49" t="s">
        <v>2270</v>
      </c>
      <c r="M5" s="49">
        <v>7894776255</v>
      </c>
      <c r="N5" s="49" t="s">
        <v>2434</v>
      </c>
      <c r="O5" s="49">
        <v>9938255102</v>
      </c>
      <c r="P5" s="49" t="s">
        <v>2512</v>
      </c>
      <c r="Q5" s="93"/>
    </row>
    <row r="6" spans="1:17" ht="30">
      <c r="A6" s="48">
        <v>5</v>
      </c>
      <c r="B6" s="49">
        <v>21394050105</v>
      </c>
      <c r="C6" s="49" t="s">
        <v>262</v>
      </c>
      <c r="D6" s="49" t="s">
        <v>109</v>
      </c>
      <c r="E6" s="49" t="s">
        <v>109</v>
      </c>
      <c r="F6" s="49" t="s">
        <v>2538</v>
      </c>
      <c r="G6" s="55">
        <v>30933500691</v>
      </c>
      <c r="H6" s="49" t="s">
        <v>2270</v>
      </c>
      <c r="I6" s="55">
        <v>9178096825</v>
      </c>
      <c r="J6" s="49" t="s">
        <v>2440</v>
      </c>
      <c r="K6" s="49">
        <v>33869937949</v>
      </c>
      <c r="L6" s="49" t="s">
        <v>2270</v>
      </c>
      <c r="M6" s="49">
        <v>9178096825</v>
      </c>
      <c r="N6" s="49" t="s">
        <v>2434</v>
      </c>
      <c r="O6" s="49">
        <v>9938255102</v>
      </c>
      <c r="P6" s="49" t="s">
        <v>2512</v>
      </c>
      <c r="Q6" s="93"/>
    </row>
    <row r="7" spans="1:17">
      <c r="A7" s="48">
        <v>6</v>
      </c>
      <c r="B7" s="49">
        <v>21394050106</v>
      </c>
      <c r="C7" s="49" t="s">
        <v>269</v>
      </c>
      <c r="D7" s="49" t="s">
        <v>109</v>
      </c>
      <c r="E7" s="49" t="s">
        <v>109</v>
      </c>
      <c r="F7" s="49" t="s">
        <v>2288</v>
      </c>
      <c r="G7" s="55">
        <v>11846416007</v>
      </c>
      <c r="H7" s="49" t="s">
        <v>2270</v>
      </c>
      <c r="I7" s="80">
        <v>9668855545</v>
      </c>
      <c r="J7" s="49" t="s">
        <v>3422</v>
      </c>
      <c r="K7" s="49">
        <v>31951818093</v>
      </c>
      <c r="L7" s="49" t="s">
        <v>2270</v>
      </c>
      <c r="M7" s="49">
        <v>9668855545</v>
      </c>
      <c r="N7" s="49" t="s">
        <v>2434</v>
      </c>
      <c r="O7" s="49">
        <v>9938255102</v>
      </c>
      <c r="P7" s="49" t="s">
        <v>2512</v>
      </c>
      <c r="Q7" s="93"/>
    </row>
    <row r="8" spans="1:17">
      <c r="A8" s="48">
        <v>7</v>
      </c>
      <c r="B8" s="49">
        <v>21394050107</v>
      </c>
      <c r="C8" s="49" t="s">
        <v>188</v>
      </c>
      <c r="D8" s="49" t="s">
        <v>109</v>
      </c>
      <c r="E8" s="49" t="s">
        <v>109</v>
      </c>
      <c r="F8" s="49" t="s">
        <v>3423</v>
      </c>
      <c r="G8" s="55">
        <v>31330235776</v>
      </c>
      <c r="H8" s="49" t="s">
        <v>2270</v>
      </c>
      <c r="I8" s="55">
        <v>8658483822</v>
      </c>
      <c r="J8" s="49" t="s">
        <v>2442</v>
      </c>
      <c r="K8" s="49">
        <v>31191031336</v>
      </c>
      <c r="L8" s="49" t="s">
        <v>2270</v>
      </c>
      <c r="M8" s="49">
        <v>8658483822</v>
      </c>
      <c r="N8" s="49" t="s">
        <v>2434</v>
      </c>
      <c r="O8" s="49">
        <v>9938255102</v>
      </c>
      <c r="P8" s="49" t="s">
        <v>2512</v>
      </c>
      <c r="Q8" s="93"/>
    </row>
    <row r="9" spans="1:17">
      <c r="A9" s="48">
        <v>8</v>
      </c>
      <c r="B9" s="49">
        <v>21394050108</v>
      </c>
      <c r="C9" s="49" t="s">
        <v>268</v>
      </c>
      <c r="D9" s="49" t="s">
        <v>109</v>
      </c>
      <c r="E9" s="49" t="s">
        <v>109</v>
      </c>
      <c r="F9" s="49" t="s">
        <v>2443</v>
      </c>
      <c r="G9" s="55">
        <v>31383481357</v>
      </c>
      <c r="H9" s="49" t="s">
        <v>2270</v>
      </c>
      <c r="I9" s="55">
        <v>8658608549</v>
      </c>
      <c r="J9" s="49" t="s">
        <v>2441</v>
      </c>
      <c r="K9" s="49">
        <v>31059603909</v>
      </c>
      <c r="L9" s="49" t="s">
        <v>2270</v>
      </c>
      <c r="M9" s="49">
        <v>8658608549</v>
      </c>
      <c r="N9" s="49" t="s">
        <v>2434</v>
      </c>
      <c r="O9" s="49">
        <v>9938255102</v>
      </c>
      <c r="P9" s="49" t="s">
        <v>2512</v>
      </c>
      <c r="Q9" s="93"/>
    </row>
    <row r="10" spans="1:17">
      <c r="A10" s="48">
        <v>9</v>
      </c>
      <c r="B10" s="49">
        <v>21394050109</v>
      </c>
      <c r="C10" s="49" t="s">
        <v>270</v>
      </c>
      <c r="D10" s="49" t="s">
        <v>109</v>
      </c>
      <c r="E10" s="49" t="s">
        <v>109</v>
      </c>
      <c r="F10" s="49" t="s">
        <v>2388</v>
      </c>
      <c r="G10" s="55">
        <v>31130087971</v>
      </c>
      <c r="H10" s="49" t="s">
        <v>2270</v>
      </c>
      <c r="I10" s="55">
        <v>9668753141</v>
      </c>
      <c r="J10" s="49" t="s">
        <v>3424</v>
      </c>
      <c r="K10" s="49">
        <v>31092711518</v>
      </c>
      <c r="L10" s="49" t="s">
        <v>2270</v>
      </c>
      <c r="M10" s="49">
        <v>9668753141</v>
      </c>
      <c r="N10" s="49" t="s">
        <v>2434</v>
      </c>
      <c r="O10" s="49">
        <v>9938255102</v>
      </c>
      <c r="P10" s="49" t="s">
        <v>2512</v>
      </c>
      <c r="Q10" s="93"/>
    </row>
    <row r="11" spans="1:17">
      <c r="A11" s="48">
        <v>10</v>
      </c>
      <c r="B11" s="49">
        <v>21394050110</v>
      </c>
      <c r="C11" s="49" t="s">
        <v>307</v>
      </c>
      <c r="D11" s="49" t="s">
        <v>109</v>
      </c>
      <c r="E11" s="49" t="s">
        <v>109</v>
      </c>
      <c r="F11" s="49" t="s">
        <v>2444</v>
      </c>
      <c r="G11" s="55">
        <v>30951305214</v>
      </c>
      <c r="H11" s="49" t="s">
        <v>2270</v>
      </c>
      <c r="I11" s="55">
        <v>9668764574</v>
      </c>
      <c r="J11" s="49" t="s">
        <v>1132</v>
      </c>
      <c r="K11" s="49">
        <v>31135041818</v>
      </c>
      <c r="L11" s="49" t="s">
        <v>2270</v>
      </c>
      <c r="M11" s="49">
        <v>9668764574</v>
      </c>
      <c r="N11" s="49" t="s">
        <v>2434</v>
      </c>
      <c r="O11" s="49">
        <v>9938255102</v>
      </c>
      <c r="P11" s="49" t="s">
        <v>2512</v>
      </c>
      <c r="Q11" s="93"/>
    </row>
    <row r="12" spans="1:17">
      <c r="A12" s="48">
        <v>11</v>
      </c>
      <c r="B12" s="49">
        <v>21394050111</v>
      </c>
      <c r="C12" s="49" t="s">
        <v>186</v>
      </c>
      <c r="D12" s="49" t="s">
        <v>109</v>
      </c>
      <c r="E12" s="49" t="s">
        <v>109</v>
      </c>
      <c r="F12" s="49" t="s">
        <v>2445</v>
      </c>
      <c r="G12" s="55">
        <v>31441677173</v>
      </c>
      <c r="H12" s="49" t="s">
        <v>2270</v>
      </c>
      <c r="I12" s="55">
        <v>7749024402</v>
      </c>
      <c r="J12" s="49" t="s">
        <v>75</v>
      </c>
      <c r="K12" s="49">
        <v>11846427348</v>
      </c>
      <c r="L12" s="49" t="s">
        <v>2270</v>
      </c>
      <c r="M12" s="49">
        <v>7749024402</v>
      </c>
      <c r="N12" s="49" t="s">
        <v>2434</v>
      </c>
      <c r="O12" s="49">
        <v>9938255102</v>
      </c>
      <c r="P12" s="49" t="s">
        <v>2512</v>
      </c>
      <c r="Q12" s="93"/>
    </row>
    <row r="13" spans="1:17">
      <c r="A13" s="48">
        <v>12</v>
      </c>
      <c r="B13" s="49">
        <v>21394050112</v>
      </c>
      <c r="C13" s="49" t="s">
        <v>306</v>
      </c>
      <c r="D13" s="49" t="s">
        <v>109</v>
      </c>
      <c r="E13" s="49" t="s">
        <v>109</v>
      </c>
      <c r="F13" s="49" t="s">
        <v>3425</v>
      </c>
      <c r="G13" s="55">
        <v>32360937885</v>
      </c>
      <c r="H13" s="49" t="s">
        <v>2270</v>
      </c>
      <c r="I13" s="55">
        <v>7894634963</v>
      </c>
      <c r="J13" s="49" t="s">
        <v>1105</v>
      </c>
      <c r="K13" s="49">
        <v>32039949413</v>
      </c>
      <c r="L13" s="49" t="s">
        <v>2270</v>
      </c>
      <c r="M13" s="49">
        <v>7894634963</v>
      </c>
      <c r="N13" s="49" t="s">
        <v>2434</v>
      </c>
      <c r="O13" s="49">
        <v>9938255102</v>
      </c>
      <c r="P13" s="49" t="s">
        <v>2512</v>
      </c>
      <c r="Q13" s="93"/>
    </row>
    <row r="14" spans="1:17">
      <c r="A14" s="48">
        <v>13</v>
      </c>
      <c r="B14" s="49">
        <v>21394050113</v>
      </c>
      <c r="C14" s="49" t="s">
        <v>189</v>
      </c>
      <c r="D14" s="49" t="s">
        <v>109</v>
      </c>
      <c r="E14" s="49" t="s">
        <v>109</v>
      </c>
      <c r="F14" s="49" t="s">
        <v>2446</v>
      </c>
      <c r="G14" s="55">
        <v>31148989448</v>
      </c>
      <c r="H14" s="49" t="s">
        <v>2270</v>
      </c>
      <c r="I14" s="55">
        <v>7682881777</v>
      </c>
      <c r="J14" s="49" t="s">
        <v>2287</v>
      </c>
      <c r="K14" s="49">
        <v>31178543591</v>
      </c>
      <c r="L14" s="49" t="s">
        <v>2270</v>
      </c>
      <c r="M14" s="49">
        <v>7682881777</v>
      </c>
      <c r="N14" s="49" t="s">
        <v>2434</v>
      </c>
      <c r="O14" s="49">
        <v>9938255102</v>
      </c>
      <c r="P14" s="49" t="s">
        <v>2512</v>
      </c>
      <c r="Q14" s="93"/>
    </row>
    <row r="15" spans="1:17">
      <c r="A15" s="48">
        <v>14</v>
      </c>
      <c r="B15" s="49">
        <v>21394050114</v>
      </c>
      <c r="C15" s="49" t="s">
        <v>266</v>
      </c>
      <c r="D15" s="49" t="s">
        <v>109</v>
      </c>
      <c r="E15" s="49" t="s">
        <v>109</v>
      </c>
      <c r="F15" s="49" t="s">
        <v>2447</v>
      </c>
      <c r="G15" s="55">
        <v>31874805681</v>
      </c>
      <c r="H15" s="49" t="s">
        <v>2270</v>
      </c>
      <c r="I15" s="55">
        <v>7749957894</v>
      </c>
      <c r="J15" s="49" t="s">
        <v>2448</v>
      </c>
      <c r="K15" s="49">
        <v>31147565588</v>
      </c>
      <c r="L15" s="49" t="s">
        <v>2270</v>
      </c>
      <c r="M15" s="49">
        <v>7749957894</v>
      </c>
      <c r="N15" s="49" t="s">
        <v>2434</v>
      </c>
      <c r="O15" s="49">
        <v>9938255102</v>
      </c>
      <c r="P15" s="49" t="s">
        <v>2512</v>
      </c>
      <c r="Q15" s="93"/>
    </row>
    <row r="16" spans="1:17">
      <c r="A16" s="48">
        <v>15</v>
      </c>
      <c r="B16" s="49">
        <v>21394050115</v>
      </c>
      <c r="C16" s="49" t="s">
        <v>260</v>
      </c>
      <c r="D16" s="49" t="s">
        <v>109</v>
      </c>
      <c r="E16" s="49" t="s">
        <v>187</v>
      </c>
      <c r="F16" s="49" t="s">
        <v>1117</v>
      </c>
      <c r="G16" s="55">
        <v>35828960880</v>
      </c>
      <c r="H16" s="49" t="s">
        <v>2270</v>
      </c>
      <c r="I16" s="55">
        <v>9178547988</v>
      </c>
      <c r="J16" s="49" t="s">
        <v>3426</v>
      </c>
      <c r="K16" s="49">
        <v>11846427177</v>
      </c>
      <c r="L16" s="49" t="s">
        <v>2270</v>
      </c>
      <c r="M16" s="49">
        <v>9178547988</v>
      </c>
      <c r="N16" s="49" t="s">
        <v>2434</v>
      </c>
      <c r="O16" s="49">
        <v>9938255102</v>
      </c>
      <c r="P16" s="49" t="s">
        <v>2512</v>
      </c>
      <c r="Q16" s="93"/>
    </row>
    <row r="17" spans="1:17">
      <c r="A17" s="48">
        <v>16</v>
      </c>
      <c r="B17" s="49">
        <v>21394050116</v>
      </c>
      <c r="C17" s="49" t="s">
        <v>259</v>
      </c>
      <c r="D17" s="49" t="s">
        <v>109</v>
      </c>
      <c r="E17" s="49" t="s">
        <v>187</v>
      </c>
      <c r="F17" s="49" t="s">
        <v>3427</v>
      </c>
      <c r="G17" s="55">
        <v>11846419166</v>
      </c>
      <c r="H17" s="49" t="s">
        <v>2270</v>
      </c>
      <c r="I17" s="55">
        <v>7077211359</v>
      </c>
      <c r="J17" s="49" t="s">
        <v>3428</v>
      </c>
      <c r="K17" s="49">
        <v>31165954437</v>
      </c>
      <c r="L17" s="49" t="s">
        <v>2270</v>
      </c>
      <c r="M17" s="49">
        <v>7077211359</v>
      </c>
      <c r="N17" s="49" t="s">
        <v>2434</v>
      </c>
      <c r="O17" s="49">
        <v>9938255102</v>
      </c>
      <c r="P17" s="49" t="s">
        <v>2512</v>
      </c>
      <c r="Q17" s="93"/>
    </row>
    <row r="18" spans="1:17" ht="30">
      <c r="A18" s="48">
        <v>17</v>
      </c>
      <c r="B18" s="49">
        <v>21394050117</v>
      </c>
      <c r="C18" s="49" t="s">
        <v>261</v>
      </c>
      <c r="D18" s="49" t="s">
        <v>109</v>
      </c>
      <c r="E18" s="49" t="s">
        <v>187</v>
      </c>
      <c r="F18" s="49" t="s">
        <v>2449</v>
      </c>
      <c r="G18" s="55">
        <v>11846434457</v>
      </c>
      <c r="H18" s="49" t="s">
        <v>2270</v>
      </c>
      <c r="I18" s="55">
        <v>9178680103</v>
      </c>
      <c r="J18" s="49" t="s">
        <v>2450</v>
      </c>
      <c r="K18" s="49">
        <v>31204018473</v>
      </c>
      <c r="L18" s="49" t="s">
        <v>2270</v>
      </c>
      <c r="M18" s="49">
        <v>9178680103</v>
      </c>
      <c r="N18" s="49" t="s">
        <v>3734</v>
      </c>
      <c r="O18" s="49">
        <v>9439989565</v>
      </c>
      <c r="P18" s="49" t="s">
        <v>2512</v>
      </c>
      <c r="Q18" s="93"/>
    </row>
    <row r="19" spans="1:17" ht="30">
      <c r="A19" s="48">
        <v>18</v>
      </c>
      <c r="B19" s="49">
        <v>21394050118</v>
      </c>
      <c r="C19" s="49" t="s">
        <v>187</v>
      </c>
      <c r="D19" s="49" t="s">
        <v>109</v>
      </c>
      <c r="E19" s="49" t="s">
        <v>187</v>
      </c>
      <c r="F19" s="49" t="s">
        <v>3429</v>
      </c>
      <c r="G19" s="49">
        <v>31409197538</v>
      </c>
      <c r="H19" s="49" t="s">
        <v>2270</v>
      </c>
      <c r="I19" s="55">
        <v>7682031196</v>
      </c>
      <c r="J19" s="49" t="s">
        <v>2451</v>
      </c>
      <c r="K19" s="49">
        <v>11846426821</v>
      </c>
      <c r="L19" s="49" t="s">
        <v>2270</v>
      </c>
      <c r="M19" s="49">
        <v>7682031196</v>
      </c>
      <c r="N19" s="49" t="s">
        <v>3734</v>
      </c>
      <c r="O19" s="49">
        <v>9439989565</v>
      </c>
      <c r="P19" s="49" t="s">
        <v>2512</v>
      </c>
      <c r="Q19" s="93"/>
    </row>
    <row r="20" spans="1:17" ht="30">
      <c r="A20" s="48">
        <v>19</v>
      </c>
      <c r="B20" s="49">
        <v>21394050119</v>
      </c>
      <c r="C20" s="49" t="s">
        <v>192</v>
      </c>
      <c r="D20" s="49" t="s">
        <v>109</v>
      </c>
      <c r="E20" s="49" t="s">
        <v>187</v>
      </c>
      <c r="F20" s="49" t="s">
        <v>77</v>
      </c>
      <c r="G20" s="49">
        <v>31224153191</v>
      </c>
      <c r="H20" s="49" t="s">
        <v>2270</v>
      </c>
      <c r="I20" s="55">
        <v>9556860803</v>
      </c>
      <c r="J20" s="49" t="s">
        <v>2452</v>
      </c>
      <c r="K20" s="49">
        <v>31204000634</v>
      </c>
      <c r="L20" s="49" t="s">
        <v>2270</v>
      </c>
      <c r="M20" s="49">
        <v>9556860803</v>
      </c>
      <c r="N20" s="49" t="s">
        <v>3734</v>
      </c>
      <c r="O20" s="49">
        <v>9439989565</v>
      </c>
      <c r="P20" s="49" t="s">
        <v>2512</v>
      </c>
      <c r="Q20" s="93"/>
    </row>
    <row r="21" spans="1:17" ht="30">
      <c r="A21" s="48">
        <v>20</v>
      </c>
      <c r="B21" s="49">
        <v>21394050120</v>
      </c>
      <c r="C21" s="49" t="s">
        <v>263</v>
      </c>
      <c r="D21" s="49" t="s">
        <v>109</v>
      </c>
      <c r="E21" s="49" t="s">
        <v>187</v>
      </c>
      <c r="F21" s="49" t="s">
        <v>2453</v>
      </c>
      <c r="G21" s="49">
        <v>31147573509</v>
      </c>
      <c r="H21" s="49" t="s">
        <v>2270</v>
      </c>
      <c r="I21" s="55">
        <v>8658642716</v>
      </c>
      <c r="J21" s="49" t="s">
        <v>1136</v>
      </c>
      <c r="K21" s="49">
        <v>31142422715</v>
      </c>
      <c r="L21" s="49" t="s">
        <v>2270</v>
      </c>
      <c r="M21" s="49">
        <v>8658642716</v>
      </c>
      <c r="N21" s="49" t="s">
        <v>3734</v>
      </c>
      <c r="O21" s="49">
        <v>9439989565</v>
      </c>
      <c r="P21" s="49" t="s">
        <v>2512</v>
      </c>
      <c r="Q21" s="93"/>
    </row>
    <row r="22" spans="1:17" ht="30">
      <c r="A22" s="48">
        <v>21</v>
      </c>
      <c r="B22" s="49">
        <v>21394050121</v>
      </c>
      <c r="C22" s="49" t="s">
        <v>183</v>
      </c>
      <c r="D22" s="49" t="s">
        <v>109</v>
      </c>
      <c r="E22" s="49" t="s">
        <v>187</v>
      </c>
      <c r="F22" s="49" t="s">
        <v>3430</v>
      </c>
      <c r="G22" s="49">
        <v>30845681508</v>
      </c>
      <c r="H22" s="49" t="s">
        <v>2270</v>
      </c>
      <c r="I22" s="55">
        <v>8457059718</v>
      </c>
      <c r="J22" s="49" t="s">
        <v>1118</v>
      </c>
      <c r="K22" s="49">
        <v>33124621173</v>
      </c>
      <c r="L22" s="49" t="s">
        <v>2270</v>
      </c>
      <c r="M22" s="49">
        <v>8457059718</v>
      </c>
      <c r="N22" s="49" t="s">
        <v>3734</v>
      </c>
      <c r="O22" s="49">
        <v>9439989565</v>
      </c>
      <c r="P22" s="49" t="s">
        <v>2512</v>
      </c>
      <c r="Q22" s="93"/>
    </row>
    <row r="23" spans="1:17" ht="30">
      <c r="A23" s="48">
        <v>22</v>
      </c>
      <c r="B23" s="49">
        <v>21394050122</v>
      </c>
      <c r="C23" s="49" t="s">
        <v>264</v>
      </c>
      <c r="D23" s="49" t="s">
        <v>109</v>
      </c>
      <c r="E23" s="49" t="s">
        <v>187</v>
      </c>
      <c r="F23" s="49" t="s">
        <v>72</v>
      </c>
      <c r="G23" s="49">
        <v>31715789128</v>
      </c>
      <c r="H23" s="49" t="s">
        <v>2270</v>
      </c>
      <c r="I23" s="55">
        <v>9178246765</v>
      </c>
      <c r="J23" s="49" t="s">
        <v>3431</v>
      </c>
      <c r="K23" s="49">
        <v>31192483600</v>
      </c>
      <c r="L23" s="49" t="s">
        <v>2270</v>
      </c>
      <c r="M23" s="49">
        <v>9178246765</v>
      </c>
      <c r="N23" s="49" t="s">
        <v>3734</v>
      </c>
      <c r="O23" s="49">
        <v>9439989565</v>
      </c>
      <c r="P23" s="49" t="s">
        <v>2512</v>
      </c>
      <c r="Q23" s="93"/>
    </row>
    <row r="24" spans="1:17" ht="30">
      <c r="A24" s="48">
        <v>23</v>
      </c>
      <c r="B24" s="49">
        <v>21394050123</v>
      </c>
      <c r="C24" s="49" t="s">
        <v>184</v>
      </c>
      <c r="D24" s="49" t="s">
        <v>109</v>
      </c>
      <c r="E24" s="49" t="s">
        <v>187</v>
      </c>
      <c r="F24" s="49" t="s">
        <v>3432</v>
      </c>
      <c r="G24" s="49">
        <v>11846428998</v>
      </c>
      <c r="H24" s="49" t="s">
        <v>2270</v>
      </c>
      <c r="I24" s="55">
        <v>7326804036</v>
      </c>
      <c r="J24" s="49" t="s">
        <v>3095</v>
      </c>
      <c r="K24" s="49">
        <v>11846429016</v>
      </c>
      <c r="L24" s="49" t="s">
        <v>2270</v>
      </c>
      <c r="M24" s="49">
        <v>7326804036</v>
      </c>
      <c r="N24" s="49" t="s">
        <v>3734</v>
      </c>
      <c r="O24" s="49">
        <v>9439989565</v>
      </c>
      <c r="P24" s="49" t="s">
        <v>2512</v>
      </c>
      <c r="Q24" s="93"/>
    </row>
    <row r="25" spans="1:17">
      <c r="A25" s="48">
        <v>24</v>
      </c>
      <c r="B25" s="49">
        <v>21394050124</v>
      </c>
      <c r="C25" s="49" t="s">
        <v>191</v>
      </c>
      <c r="D25" s="49" t="s">
        <v>109</v>
      </c>
      <c r="E25" s="49" t="s">
        <v>187</v>
      </c>
      <c r="F25" s="49" t="s">
        <v>876</v>
      </c>
      <c r="G25" s="49">
        <v>31341093601</v>
      </c>
      <c r="H25" s="49" t="s">
        <v>2270</v>
      </c>
      <c r="I25" s="55">
        <v>9668612492</v>
      </c>
      <c r="J25" s="49" t="s">
        <v>3433</v>
      </c>
      <c r="K25" s="49">
        <v>31192481057</v>
      </c>
      <c r="L25" s="49" t="s">
        <v>2270</v>
      </c>
      <c r="M25" s="49">
        <v>9668612492</v>
      </c>
      <c r="N25" s="49" t="s">
        <v>3735</v>
      </c>
      <c r="O25" s="49">
        <v>9439998998</v>
      </c>
      <c r="P25" s="49" t="s">
        <v>2512</v>
      </c>
      <c r="Q25" s="93"/>
    </row>
    <row r="26" spans="1:17">
      <c r="A26" s="48">
        <v>25</v>
      </c>
      <c r="B26" s="49">
        <v>21394050125</v>
      </c>
      <c r="C26" s="49" t="s">
        <v>185</v>
      </c>
      <c r="D26" s="49" t="s">
        <v>109</v>
      </c>
      <c r="E26" s="49" t="s">
        <v>187</v>
      </c>
      <c r="F26" s="49" t="s">
        <v>3434</v>
      </c>
      <c r="G26" s="49">
        <v>11846428137</v>
      </c>
      <c r="H26" s="49" t="s">
        <v>2270</v>
      </c>
      <c r="I26" s="55">
        <v>8457047926</v>
      </c>
      <c r="J26" s="49" t="s">
        <v>3435</v>
      </c>
      <c r="K26" s="49">
        <v>11846427814</v>
      </c>
      <c r="L26" s="49" t="s">
        <v>2270</v>
      </c>
      <c r="M26" s="49">
        <v>8457047926</v>
      </c>
      <c r="N26" s="49" t="s">
        <v>3735</v>
      </c>
      <c r="O26" s="49">
        <v>9439998998</v>
      </c>
      <c r="P26" s="49" t="s">
        <v>2512</v>
      </c>
      <c r="Q26" s="93" t="s">
        <v>3771</v>
      </c>
    </row>
    <row r="27" spans="1:17">
      <c r="A27" s="48">
        <v>26</v>
      </c>
      <c r="B27" s="49">
        <v>21394050126</v>
      </c>
      <c r="C27" s="49" t="s">
        <v>2407</v>
      </c>
      <c r="D27" s="49" t="s">
        <v>109</v>
      </c>
      <c r="E27" s="49" t="s">
        <v>187</v>
      </c>
      <c r="F27" s="49" t="s">
        <v>3436</v>
      </c>
      <c r="G27" s="49">
        <v>31111134654</v>
      </c>
      <c r="H27" s="49" t="s">
        <v>2270</v>
      </c>
      <c r="I27" s="55">
        <v>9777180057</v>
      </c>
      <c r="J27" s="49" t="s">
        <v>3437</v>
      </c>
      <c r="K27" s="49">
        <v>31148468153</v>
      </c>
      <c r="L27" s="49" t="s">
        <v>2270</v>
      </c>
      <c r="M27" s="49">
        <v>9777180057</v>
      </c>
      <c r="N27" s="49" t="s">
        <v>3736</v>
      </c>
      <c r="O27" s="49">
        <v>9439998993</v>
      </c>
      <c r="P27" s="49" t="s">
        <v>2512</v>
      </c>
      <c r="Q27" s="93"/>
    </row>
    <row r="28" spans="1:17" ht="30">
      <c r="A28" s="48">
        <v>27</v>
      </c>
      <c r="B28" s="49">
        <v>21394050127</v>
      </c>
      <c r="C28" s="49" t="s">
        <v>37</v>
      </c>
      <c r="D28" s="49" t="s">
        <v>109</v>
      </c>
      <c r="E28" s="49" t="s">
        <v>187</v>
      </c>
      <c r="F28" s="49" t="s">
        <v>3438</v>
      </c>
      <c r="G28" s="49">
        <v>11846427235</v>
      </c>
      <c r="H28" s="49" t="s">
        <v>2270</v>
      </c>
      <c r="I28" s="55">
        <v>7750968274</v>
      </c>
      <c r="J28" s="49" t="s">
        <v>3439</v>
      </c>
      <c r="K28" s="49">
        <v>11846426901</v>
      </c>
      <c r="L28" s="49" t="s">
        <v>2270</v>
      </c>
      <c r="M28" s="49">
        <v>7750968274</v>
      </c>
      <c r="N28" s="49" t="s">
        <v>3734</v>
      </c>
      <c r="O28" s="49">
        <v>9439989565</v>
      </c>
      <c r="P28" s="49" t="s">
        <v>2512</v>
      </c>
      <c r="Q28" s="93" t="s">
        <v>3772</v>
      </c>
    </row>
    <row r="29" spans="1:17" ht="30">
      <c r="A29" s="48">
        <v>28</v>
      </c>
      <c r="B29" s="49">
        <v>21394050128</v>
      </c>
      <c r="C29" s="49" t="s">
        <v>334</v>
      </c>
      <c r="D29" s="49" t="s">
        <v>109</v>
      </c>
      <c r="E29" s="49" t="s">
        <v>187</v>
      </c>
      <c r="F29" s="49" t="s">
        <v>2454</v>
      </c>
      <c r="G29" s="49">
        <v>31935837264</v>
      </c>
      <c r="H29" s="49" t="s">
        <v>2270</v>
      </c>
      <c r="I29" s="55">
        <v>7894242303</v>
      </c>
      <c r="J29" s="49"/>
      <c r="K29" s="49"/>
      <c r="L29" s="49"/>
      <c r="M29" s="49">
        <v>7894242303</v>
      </c>
      <c r="N29" s="49" t="s">
        <v>2434</v>
      </c>
      <c r="O29" s="49">
        <v>9938255102</v>
      </c>
      <c r="P29" s="49" t="s">
        <v>2491</v>
      </c>
      <c r="Q29" s="93"/>
    </row>
    <row r="30" spans="1:17" ht="30">
      <c r="A30" s="48">
        <v>29</v>
      </c>
      <c r="B30" s="49">
        <v>21394050129</v>
      </c>
      <c r="C30" s="49" t="s">
        <v>267</v>
      </c>
      <c r="D30" s="49" t="s">
        <v>109</v>
      </c>
      <c r="E30" s="49" t="s">
        <v>187</v>
      </c>
      <c r="F30" s="49" t="s">
        <v>3440</v>
      </c>
      <c r="G30" s="86">
        <v>36458470468</v>
      </c>
      <c r="H30" s="49" t="s">
        <v>2270</v>
      </c>
      <c r="I30" s="55">
        <v>9556288867</v>
      </c>
      <c r="J30" s="49"/>
      <c r="K30" s="49"/>
      <c r="L30" s="49"/>
      <c r="M30" s="49">
        <v>9556288867</v>
      </c>
      <c r="N30" s="49" t="s">
        <v>3734</v>
      </c>
      <c r="O30" s="49">
        <v>9439989565</v>
      </c>
      <c r="P30" s="49" t="s">
        <v>2491</v>
      </c>
      <c r="Q30" s="93"/>
    </row>
    <row r="31" spans="1:17" ht="30">
      <c r="A31" s="48">
        <v>30</v>
      </c>
      <c r="B31" s="49">
        <v>21394050130</v>
      </c>
      <c r="C31" s="49" t="s">
        <v>329</v>
      </c>
      <c r="D31" s="49" t="s">
        <v>109</v>
      </c>
      <c r="E31" s="49" t="s">
        <v>187</v>
      </c>
      <c r="F31" s="49" t="s">
        <v>3441</v>
      </c>
      <c r="G31" s="49">
        <v>34043354505</v>
      </c>
      <c r="H31" s="49" t="s">
        <v>2270</v>
      </c>
      <c r="I31" s="55">
        <v>7326902121</v>
      </c>
      <c r="J31" s="49"/>
      <c r="K31" s="49"/>
      <c r="L31" s="49"/>
      <c r="M31" s="49">
        <v>7326902121</v>
      </c>
      <c r="N31" s="49" t="s">
        <v>3734</v>
      </c>
      <c r="O31" s="49">
        <v>9439989565</v>
      </c>
      <c r="P31" s="49" t="s">
        <v>2491</v>
      </c>
      <c r="Q31" s="93"/>
    </row>
    <row r="32" spans="1:17" ht="30">
      <c r="A32" s="48">
        <v>31</v>
      </c>
      <c r="B32" s="49">
        <v>21394050201</v>
      </c>
      <c r="C32" s="49" t="s">
        <v>233</v>
      </c>
      <c r="D32" s="49" t="s">
        <v>112</v>
      </c>
      <c r="E32" s="49" t="s">
        <v>112</v>
      </c>
      <c r="F32" s="49" t="s">
        <v>3442</v>
      </c>
      <c r="G32" s="49">
        <v>11846426887</v>
      </c>
      <c r="H32" s="49" t="s">
        <v>2270</v>
      </c>
      <c r="I32" s="55">
        <v>9777060498</v>
      </c>
      <c r="J32" s="49" t="s">
        <v>3443</v>
      </c>
      <c r="K32" s="49">
        <v>11846428910</v>
      </c>
      <c r="L32" s="49" t="s">
        <v>2270</v>
      </c>
      <c r="M32" s="49"/>
      <c r="N32" s="49" t="s">
        <v>3737</v>
      </c>
      <c r="O32" s="49">
        <v>9439989567</v>
      </c>
      <c r="P32" s="49" t="s">
        <v>2512</v>
      </c>
      <c r="Q32" s="93"/>
    </row>
    <row r="33" spans="1:17" ht="30">
      <c r="A33" s="48">
        <v>32</v>
      </c>
      <c r="B33" s="49">
        <v>21394050202</v>
      </c>
      <c r="C33" s="49" t="s">
        <v>298</v>
      </c>
      <c r="D33" s="49" t="s">
        <v>112</v>
      </c>
      <c r="E33" s="49" t="s">
        <v>112</v>
      </c>
      <c r="F33" s="49" t="s">
        <v>3444</v>
      </c>
      <c r="G33" s="49">
        <v>11846427847</v>
      </c>
      <c r="H33" s="49" t="s">
        <v>2270</v>
      </c>
      <c r="I33" s="55">
        <v>9178324306</v>
      </c>
      <c r="J33" s="49" t="s">
        <v>3445</v>
      </c>
      <c r="K33" s="49">
        <v>34409046439</v>
      </c>
      <c r="L33" s="49" t="s">
        <v>2270</v>
      </c>
      <c r="M33" s="49"/>
      <c r="N33" s="49" t="s">
        <v>3737</v>
      </c>
      <c r="O33" s="49">
        <v>9439989567</v>
      </c>
      <c r="P33" s="49" t="s">
        <v>2512</v>
      </c>
      <c r="Q33" s="93"/>
    </row>
    <row r="34" spans="1:17" ht="30">
      <c r="A34" s="48">
        <v>33</v>
      </c>
      <c r="B34" s="49">
        <v>21394050203</v>
      </c>
      <c r="C34" s="49" t="s">
        <v>157</v>
      </c>
      <c r="D34" s="49" t="s">
        <v>112</v>
      </c>
      <c r="E34" s="49" t="s">
        <v>112</v>
      </c>
      <c r="F34" s="49" t="s">
        <v>3446</v>
      </c>
      <c r="G34" s="49">
        <v>31372741795</v>
      </c>
      <c r="H34" s="49" t="s">
        <v>2270</v>
      </c>
      <c r="I34" s="55">
        <v>9556745895</v>
      </c>
      <c r="J34" s="49" t="s">
        <v>3447</v>
      </c>
      <c r="K34" s="49">
        <v>31214510088</v>
      </c>
      <c r="L34" s="49" t="s">
        <v>2270</v>
      </c>
      <c r="M34" s="49"/>
      <c r="N34" s="49" t="s">
        <v>3737</v>
      </c>
      <c r="O34" s="49">
        <v>9439989567</v>
      </c>
      <c r="P34" s="49" t="s">
        <v>2512</v>
      </c>
      <c r="Q34" s="93" t="s">
        <v>3771</v>
      </c>
    </row>
    <row r="35" spans="1:17" ht="30">
      <c r="A35" s="48">
        <v>34</v>
      </c>
      <c r="B35" s="49">
        <v>21394050204</v>
      </c>
      <c r="C35" s="49" t="s">
        <v>2282</v>
      </c>
      <c r="D35" s="49" t="s">
        <v>112</v>
      </c>
      <c r="E35" s="49" t="s">
        <v>112</v>
      </c>
      <c r="F35" s="49" t="s">
        <v>3448</v>
      </c>
      <c r="G35" s="49">
        <v>31692372061</v>
      </c>
      <c r="H35" s="49" t="s">
        <v>2270</v>
      </c>
      <c r="I35" s="55">
        <v>9556228325</v>
      </c>
      <c r="J35" s="49" t="s">
        <v>3449</v>
      </c>
      <c r="K35" s="49">
        <v>31265925060</v>
      </c>
      <c r="L35" s="49" t="s">
        <v>2270</v>
      </c>
      <c r="M35" s="49"/>
      <c r="N35" s="49" t="s">
        <v>3737</v>
      </c>
      <c r="O35" s="49">
        <v>9439989567</v>
      </c>
      <c r="P35" s="49" t="s">
        <v>2512</v>
      </c>
      <c r="Q35" s="93"/>
    </row>
    <row r="36" spans="1:17" ht="30">
      <c r="A36" s="48">
        <v>35</v>
      </c>
      <c r="B36" s="49">
        <v>21394050205</v>
      </c>
      <c r="C36" s="49" t="s">
        <v>234</v>
      </c>
      <c r="D36" s="49" t="s">
        <v>112</v>
      </c>
      <c r="E36" s="49" t="s">
        <v>112</v>
      </c>
      <c r="F36" s="49" t="s">
        <v>1104</v>
      </c>
      <c r="G36" s="49">
        <v>11846428647</v>
      </c>
      <c r="H36" s="49" t="s">
        <v>2270</v>
      </c>
      <c r="I36" s="55">
        <v>7894797670</v>
      </c>
      <c r="J36" s="49" t="s">
        <v>3450</v>
      </c>
      <c r="K36" s="49">
        <v>31080338750</v>
      </c>
      <c r="L36" s="49" t="s">
        <v>2270</v>
      </c>
      <c r="M36" s="49"/>
      <c r="N36" s="49" t="s">
        <v>3737</v>
      </c>
      <c r="O36" s="49">
        <v>9439989567</v>
      </c>
      <c r="P36" s="49" t="s">
        <v>2512</v>
      </c>
      <c r="Q36" s="93"/>
    </row>
    <row r="37" spans="1:17" ht="30">
      <c r="A37" s="48">
        <v>36</v>
      </c>
      <c r="B37" s="49">
        <v>21394050206</v>
      </c>
      <c r="C37" s="49" t="s">
        <v>162</v>
      </c>
      <c r="D37" s="49" t="s">
        <v>112</v>
      </c>
      <c r="E37" s="49" t="s">
        <v>112</v>
      </c>
      <c r="F37" s="49" t="s">
        <v>2389</v>
      </c>
      <c r="G37" s="49">
        <v>11846429107</v>
      </c>
      <c r="H37" s="49" t="s">
        <v>2270</v>
      </c>
      <c r="I37" s="80">
        <v>7606017482</v>
      </c>
      <c r="J37" s="49" t="s">
        <v>3083</v>
      </c>
      <c r="K37" s="49">
        <v>36385564972</v>
      </c>
      <c r="L37" s="49" t="s">
        <v>2270</v>
      </c>
      <c r="M37" s="49"/>
      <c r="N37" s="49" t="s">
        <v>3737</v>
      </c>
      <c r="O37" s="49">
        <v>9439989567</v>
      </c>
      <c r="P37" s="49" t="s">
        <v>2512</v>
      </c>
      <c r="Q37" s="93"/>
    </row>
    <row r="38" spans="1:17" ht="30">
      <c r="A38" s="48">
        <v>37</v>
      </c>
      <c r="B38" s="49">
        <v>21394050207</v>
      </c>
      <c r="C38" s="49" t="s">
        <v>2305</v>
      </c>
      <c r="D38" s="49" t="s">
        <v>112</v>
      </c>
      <c r="E38" s="49" t="s">
        <v>112</v>
      </c>
      <c r="F38" s="49" t="s">
        <v>2437</v>
      </c>
      <c r="G38" s="49">
        <v>31684997378</v>
      </c>
      <c r="H38" s="49" t="s">
        <v>2270</v>
      </c>
      <c r="I38" s="55">
        <v>9668070966</v>
      </c>
      <c r="J38" s="49" t="s">
        <v>3451</v>
      </c>
      <c r="K38" s="49">
        <v>31041555727</v>
      </c>
      <c r="L38" s="49" t="s">
        <v>2270</v>
      </c>
      <c r="M38" s="49"/>
      <c r="N38" s="49" t="s">
        <v>3737</v>
      </c>
      <c r="O38" s="49">
        <v>9439989567</v>
      </c>
      <c r="P38" s="49" t="s">
        <v>2512</v>
      </c>
      <c r="Q38" s="93" t="s">
        <v>3771</v>
      </c>
    </row>
    <row r="39" spans="1:17" ht="30">
      <c r="A39" s="48">
        <v>38</v>
      </c>
      <c r="B39" s="49">
        <v>21394050208</v>
      </c>
      <c r="C39" s="49" t="s">
        <v>156</v>
      </c>
      <c r="D39" s="49" t="s">
        <v>112</v>
      </c>
      <c r="E39" s="49" t="s">
        <v>112</v>
      </c>
      <c r="F39" s="49" t="s">
        <v>3452</v>
      </c>
      <c r="G39" s="49">
        <v>11846435086</v>
      </c>
      <c r="H39" s="49" t="s">
        <v>2270</v>
      </c>
      <c r="I39" s="55">
        <v>9556420311</v>
      </c>
      <c r="J39" s="49" t="s">
        <v>3453</v>
      </c>
      <c r="K39" s="49">
        <v>11846434876</v>
      </c>
      <c r="L39" s="49" t="s">
        <v>2270</v>
      </c>
      <c r="M39" s="49"/>
      <c r="N39" s="49" t="s">
        <v>3737</v>
      </c>
      <c r="O39" s="49">
        <v>9439989567</v>
      </c>
      <c r="P39" s="49" t="s">
        <v>2512</v>
      </c>
      <c r="Q39" s="93" t="s">
        <v>3771</v>
      </c>
    </row>
    <row r="40" spans="1:17" ht="30">
      <c r="A40" s="48">
        <v>39</v>
      </c>
      <c r="B40" s="49">
        <v>21394050209</v>
      </c>
      <c r="C40" s="49" t="s">
        <v>213</v>
      </c>
      <c r="D40" s="49" t="s">
        <v>112</v>
      </c>
      <c r="E40" s="49" t="s">
        <v>213</v>
      </c>
      <c r="F40" s="49" t="s">
        <v>3454</v>
      </c>
      <c r="G40" s="49">
        <v>11846429027</v>
      </c>
      <c r="H40" s="49" t="s">
        <v>2270</v>
      </c>
      <c r="I40" s="55">
        <v>8114931352</v>
      </c>
      <c r="J40" s="49" t="s">
        <v>378</v>
      </c>
      <c r="K40" s="49">
        <v>11846428976</v>
      </c>
      <c r="L40" s="49" t="s">
        <v>2270</v>
      </c>
      <c r="M40" s="49"/>
      <c r="N40" s="49" t="s">
        <v>3738</v>
      </c>
      <c r="O40" s="49">
        <v>9777833057</v>
      </c>
      <c r="P40" s="49" t="s">
        <v>2512</v>
      </c>
      <c r="Q40" s="93" t="s">
        <v>3771</v>
      </c>
    </row>
    <row r="41" spans="1:17" ht="30">
      <c r="A41" s="48">
        <v>40</v>
      </c>
      <c r="B41" s="49">
        <v>21394050210</v>
      </c>
      <c r="C41" s="49" t="s">
        <v>235</v>
      </c>
      <c r="D41" s="49" t="s">
        <v>112</v>
      </c>
      <c r="E41" s="49" t="s">
        <v>213</v>
      </c>
      <c r="F41" s="49" t="s">
        <v>547</v>
      </c>
      <c r="G41" s="49">
        <v>31170350618</v>
      </c>
      <c r="H41" s="49" t="s">
        <v>2270</v>
      </c>
      <c r="I41" s="55">
        <v>8658546522</v>
      </c>
      <c r="J41" s="49" t="s">
        <v>3455</v>
      </c>
      <c r="K41" s="49">
        <v>11846428965</v>
      </c>
      <c r="L41" s="49" t="s">
        <v>2270</v>
      </c>
      <c r="M41" s="49"/>
      <c r="N41" s="49" t="s">
        <v>3738</v>
      </c>
      <c r="O41" s="49">
        <v>9777833057</v>
      </c>
      <c r="P41" s="49" t="s">
        <v>2512</v>
      </c>
      <c r="Q41" s="93" t="s">
        <v>3773</v>
      </c>
    </row>
    <row r="42" spans="1:17" ht="30">
      <c r="A42" s="48">
        <v>41</v>
      </c>
      <c r="B42" s="49">
        <v>21394050211</v>
      </c>
      <c r="C42" s="49" t="s">
        <v>212</v>
      </c>
      <c r="D42" s="49" t="s">
        <v>112</v>
      </c>
      <c r="E42" s="49" t="s">
        <v>213</v>
      </c>
      <c r="F42" s="49" t="s">
        <v>3456</v>
      </c>
      <c r="G42" s="49">
        <v>31154533668</v>
      </c>
      <c r="H42" s="49" t="s">
        <v>2270</v>
      </c>
      <c r="I42" s="55">
        <v>9178466094</v>
      </c>
      <c r="J42" s="49" t="s">
        <v>2307</v>
      </c>
      <c r="K42" s="49">
        <v>31197415089</v>
      </c>
      <c r="L42" s="49" t="s">
        <v>2270</v>
      </c>
      <c r="M42" s="49"/>
      <c r="N42" s="49" t="s">
        <v>3738</v>
      </c>
      <c r="O42" s="49">
        <v>9777833057</v>
      </c>
      <c r="P42" s="49" t="s">
        <v>2512</v>
      </c>
      <c r="Q42" s="93"/>
    </row>
    <row r="43" spans="1:17" ht="30">
      <c r="A43" s="48">
        <v>42</v>
      </c>
      <c r="B43" s="49">
        <v>21394050212</v>
      </c>
      <c r="C43" s="49" t="s">
        <v>299</v>
      </c>
      <c r="D43" s="49" t="s">
        <v>112</v>
      </c>
      <c r="E43" s="49" t="s">
        <v>213</v>
      </c>
      <c r="F43" s="49" t="s">
        <v>90</v>
      </c>
      <c r="G43" s="49">
        <v>37161424252</v>
      </c>
      <c r="H43" s="49" t="s">
        <v>2270</v>
      </c>
      <c r="I43" s="55">
        <v>9348640768</v>
      </c>
      <c r="J43" s="49" t="s">
        <v>3457</v>
      </c>
      <c r="K43" s="49">
        <v>30874298622</v>
      </c>
      <c r="L43" s="49" t="s">
        <v>2270</v>
      </c>
      <c r="M43" s="49"/>
      <c r="N43" s="49" t="s">
        <v>3738</v>
      </c>
      <c r="O43" s="49">
        <v>9777833057</v>
      </c>
      <c r="P43" s="49" t="s">
        <v>2512</v>
      </c>
      <c r="Q43" s="93" t="s">
        <v>3771</v>
      </c>
    </row>
    <row r="44" spans="1:17" ht="30">
      <c r="A44" s="48">
        <v>43</v>
      </c>
      <c r="B44" s="49">
        <v>21394050213</v>
      </c>
      <c r="C44" s="49" t="s">
        <v>161</v>
      </c>
      <c r="D44" s="49" t="s">
        <v>112</v>
      </c>
      <c r="E44" s="49" t="s">
        <v>213</v>
      </c>
      <c r="F44" s="49" t="s">
        <v>3458</v>
      </c>
      <c r="G44" s="49">
        <v>31157325667</v>
      </c>
      <c r="H44" s="49" t="s">
        <v>2270</v>
      </c>
      <c r="I44" s="55">
        <v>7077697248</v>
      </c>
      <c r="J44" s="49" t="s">
        <v>3459</v>
      </c>
      <c r="K44" s="49">
        <v>31153053220</v>
      </c>
      <c r="L44" s="49" t="s">
        <v>2270</v>
      </c>
      <c r="M44" s="49"/>
      <c r="N44" s="49" t="s">
        <v>3738</v>
      </c>
      <c r="O44" s="49">
        <v>9777833057</v>
      </c>
      <c r="P44" s="49" t="s">
        <v>2512</v>
      </c>
      <c r="Q44" s="93"/>
    </row>
    <row r="45" spans="1:17" ht="30">
      <c r="A45" s="48">
        <v>44</v>
      </c>
      <c r="B45" s="49">
        <v>21394050214</v>
      </c>
      <c r="C45" s="49" t="s">
        <v>163</v>
      </c>
      <c r="D45" s="49" t="s">
        <v>112</v>
      </c>
      <c r="E45" s="49" t="s">
        <v>213</v>
      </c>
      <c r="F45" s="49" t="s">
        <v>3460</v>
      </c>
      <c r="G45" s="49">
        <v>11846416926</v>
      </c>
      <c r="H45" s="49" t="s">
        <v>2270</v>
      </c>
      <c r="I45" s="55">
        <v>9178370625</v>
      </c>
      <c r="J45" s="49" t="s">
        <v>2298</v>
      </c>
      <c r="K45" s="49">
        <v>32203394203</v>
      </c>
      <c r="L45" s="49" t="s">
        <v>2270</v>
      </c>
      <c r="M45" s="49"/>
      <c r="N45" s="49" t="s">
        <v>3738</v>
      </c>
      <c r="O45" s="49">
        <v>9777833057</v>
      </c>
      <c r="P45" s="49" t="s">
        <v>2512</v>
      </c>
      <c r="Q45" s="93" t="s">
        <v>3771</v>
      </c>
    </row>
    <row r="46" spans="1:17" ht="30">
      <c r="A46" s="48">
        <v>45</v>
      </c>
      <c r="B46" s="49">
        <v>21394050215</v>
      </c>
      <c r="C46" s="49" t="s">
        <v>215</v>
      </c>
      <c r="D46" s="49" t="s">
        <v>112</v>
      </c>
      <c r="E46" s="49" t="s">
        <v>213</v>
      </c>
      <c r="F46" s="49" t="s">
        <v>3461</v>
      </c>
      <c r="G46" s="49">
        <v>31127591465</v>
      </c>
      <c r="H46" s="49" t="s">
        <v>2270</v>
      </c>
      <c r="I46" s="55">
        <v>9668362037</v>
      </c>
      <c r="J46" s="49" t="s">
        <v>3462</v>
      </c>
      <c r="K46" s="49">
        <v>31086845303</v>
      </c>
      <c r="L46" s="49" t="s">
        <v>2270</v>
      </c>
      <c r="M46" s="49"/>
      <c r="N46" s="49" t="s">
        <v>3738</v>
      </c>
      <c r="O46" s="49">
        <v>9777833057</v>
      </c>
      <c r="P46" s="49" t="s">
        <v>2512</v>
      </c>
      <c r="Q46" s="93"/>
    </row>
    <row r="47" spans="1:17" ht="30">
      <c r="A47" s="48">
        <v>46</v>
      </c>
      <c r="B47" s="49">
        <v>21394050216</v>
      </c>
      <c r="C47" s="49" t="s">
        <v>300</v>
      </c>
      <c r="D47" s="49" t="s">
        <v>112</v>
      </c>
      <c r="E47" s="49" t="s">
        <v>213</v>
      </c>
      <c r="F47" s="49" t="s">
        <v>3463</v>
      </c>
      <c r="G47" s="49">
        <v>31293435367</v>
      </c>
      <c r="H47" s="49" t="s">
        <v>2270</v>
      </c>
      <c r="I47" s="55">
        <v>9937599393</v>
      </c>
      <c r="J47" s="49" t="s">
        <v>1121</v>
      </c>
      <c r="K47" s="49">
        <v>11846427520</v>
      </c>
      <c r="L47" s="49" t="s">
        <v>2270</v>
      </c>
      <c r="M47" s="49"/>
      <c r="N47" s="49" t="s">
        <v>3738</v>
      </c>
      <c r="O47" s="49">
        <v>9777833057</v>
      </c>
      <c r="P47" s="49" t="s">
        <v>2512</v>
      </c>
      <c r="Q47" s="93"/>
    </row>
    <row r="48" spans="1:17" ht="30">
      <c r="A48" s="48">
        <v>47</v>
      </c>
      <c r="B48" s="49">
        <v>21394050217</v>
      </c>
      <c r="C48" s="49" t="s">
        <v>325</v>
      </c>
      <c r="D48" s="49" t="s">
        <v>112</v>
      </c>
      <c r="E48" s="49" t="s">
        <v>213</v>
      </c>
      <c r="F48" s="49" t="s">
        <v>3375</v>
      </c>
      <c r="G48" s="49">
        <v>11846435417</v>
      </c>
      <c r="H48" s="49" t="s">
        <v>2270</v>
      </c>
      <c r="I48" s="55">
        <v>9777169905</v>
      </c>
      <c r="J48" s="49" t="s">
        <v>3464</v>
      </c>
      <c r="K48" s="49">
        <v>31135042936</v>
      </c>
      <c r="L48" s="49" t="s">
        <v>2270</v>
      </c>
      <c r="M48" s="49"/>
      <c r="N48" s="49" t="s">
        <v>3738</v>
      </c>
      <c r="O48" s="49">
        <v>9777833057</v>
      </c>
      <c r="P48" s="49" t="s">
        <v>2512</v>
      </c>
      <c r="Q48" s="93" t="s">
        <v>3771</v>
      </c>
    </row>
    <row r="49" spans="1:17" ht="30">
      <c r="A49" s="48">
        <v>48</v>
      </c>
      <c r="B49" s="87">
        <v>21394050218</v>
      </c>
      <c r="C49" s="49" t="s">
        <v>164</v>
      </c>
      <c r="D49" s="49" t="s">
        <v>112</v>
      </c>
      <c r="E49" s="49" t="s">
        <v>213</v>
      </c>
      <c r="F49" s="49" t="s">
        <v>3465</v>
      </c>
      <c r="G49" s="88">
        <v>32631619357</v>
      </c>
      <c r="H49" s="49" t="s">
        <v>2270</v>
      </c>
      <c r="I49" s="55">
        <v>9777903332</v>
      </c>
      <c r="J49" s="49" t="s">
        <v>3466</v>
      </c>
      <c r="K49" s="49">
        <v>30749860279</v>
      </c>
      <c r="L49" s="49" t="s">
        <v>2270</v>
      </c>
      <c r="M49" s="49"/>
      <c r="N49" s="49" t="s">
        <v>3738</v>
      </c>
      <c r="O49" s="49">
        <v>9777833057</v>
      </c>
      <c r="P49" s="49" t="s">
        <v>2512</v>
      </c>
      <c r="Q49" s="93" t="s">
        <v>3771</v>
      </c>
    </row>
    <row r="50" spans="1:17" ht="30">
      <c r="A50" s="48">
        <v>49</v>
      </c>
      <c r="B50" s="49">
        <v>21394050219</v>
      </c>
      <c r="C50" s="49" t="s">
        <v>214</v>
      </c>
      <c r="D50" s="49" t="s">
        <v>112</v>
      </c>
      <c r="E50" s="49" t="s">
        <v>213</v>
      </c>
      <c r="F50" s="49" t="s">
        <v>3467</v>
      </c>
      <c r="G50" s="49">
        <v>31136197311</v>
      </c>
      <c r="H50" s="49" t="s">
        <v>2270</v>
      </c>
      <c r="I50" s="55">
        <v>9777171963</v>
      </c>
      <c r="J50" s="49" t="s">
        <v>3468</v>
      </c>
      <c r="K50" s="49">
        <v>30485128334</v>
      </c>
      <c r="L50" s="49" t="s">
        <v>2270</v>
      </c>
      <c r="M50" s="49"/>
      <c r="N50" s="49" t="s">
        <v>3738</v>
      </c>
      <c r="O50" s="49">
        <v>9777833057</v>
      </c>
      <c r="P50" s="49" t="s">
        <v>2512</v>
      </c>
      <c r="Q50" s="93"/>
    </row>
    <row r="51" spans="1:17" ht="30">
      <c r="A51" s="48">
        <v>50</v>
      </c>
      <c r="B51" s="49">
        <v>21394050220</v>
      </c>
      <c r="C51" s="49" t="s">
        <v>158</v>
      </c>
      <c r="D51" s="49" t="s">
        <v>112</v>
      </c>
      <c r="E51" s="49" t="s">
        <v>213</v>
      </c>
      <c r="F51" s="49" t="s">
        <v>3469</v>
      </c>
      <c r="G51" s="49">
        <v>11846427643</v>
      </c>
      <c r="H51" s="49" t="s">
        <v>2270</v>
      </c>
      <c r="I51" s="55">
        <v>9556070029</v>
      </c>
      <c r="J51" s="49" t="s">
        <v>3470</v>
      </c>
      <c r="K51" s="49">
        <v>11846427564</v>
      </c>
      <c r="L51" s="49" t="s">
        <v>2270</v>
      </c>
      <c r="M51" s="49"/>
      <c r="N51" s="49" t="s">
        <v>3738</v>
      </c>
      <c r="O51" s="49">
        <v>9777833057</v>
      </c>
      <c r="P51" s="49" t="s">
        <v>2512</v>
      </c>
      <c r="Q51" s="93" t="s">
        <v>3772</v>
      </c>
    </row>
    <row r="52" spans="1:17" ht="30">
      <c r="A52" s="48">
        <v>51</v>
      </c>
      <c r="B52" s="49">
        <v>21394050221</v>
      </c>
      <c r="C52" s="49" t="s">
        <v>159</v>
      </c>
      <c r="D52" s="49" t="s">
        <v>112</v>
      </c>
      <c r="E52" s="49" t="s">
        <v>213</v>
      </c>
      <c r="F52" s="49" t="s">
        <v>3471</v>
      </c>
      <c r="G52" s="49">
        <v>31157325453</v>
      </c>
      <c r="H52" s="49" t="s">
        <v>2270</v>
      </c>
      <c r="I52" s="55">
        <v>9938357798</v>
      </c>
      <c r="J52" s="49" t="s">
        <v>3472</v>
      </c>
      <c r="K52" s="49">
        <v>31192425706</v>
      </c>
      <c r="L52" s="49" t="s">
        <v>2270</v>
      </c>
      <c r="M52" s="49"/>
      <c r="N52" s="49" t="s">
        <v>3738</v>
      </c>
      <c r="O52" s="49">
        <v>9777833057</v>
      </c>
      <c r="P52" s="49" t="s">
        <v>2512</v>
      </c>
      <c r="Q52" s="93"/>
    </row>
    <row r="53" spans="1:17" ht="30">
      <c r="A53" s="48">
        <v>52</v>
      </c>
      <c r="B53" s="49">
        <v>21394050222</v>
      </c>
      <c r="C53" s="49" t="s">
        <v>160</v>
      </c>
      <c r="D53" s="49" t="s">
        <v>112</v>
      </c>
      <c r="E53" s="49" t="s">
        <v>213</v>
      </c>
      <c r="F53" s="49" t="s">
        <v>3473</v>
      </c>
      <c r="G53" s="49">
        <v>11846427676</v>
      </c>
      <c r="H53" s="49" t="s">
        <v>2270</v>
      </c>
      <c r="I53" s="55">
        <v>9777190108</v>
      </c>
      <c r="J53" s="49" t="s">
        <v>3474</v>
      </c>
      <c r="K53" s="49">
        <v>32391083201</v>
      </c>
      <c r="L53" s="49" t="s">
        <v>2270</v>
      </c>
      <c r="M53" s="49"/>
      <c r="N53" s="49" t="s">
        <v>3738</v>
      </c>
      <c r="O53" s="49">
        <v>9777833057</v>
      </c>
      <c r="P53" s="49" t="s">
        <v>2512</v>
      </c>
      <c r="Q53" s="93" t="s">
        <v>3771</v>
      </c>
    </row>
    <row r="54" spans="1:17" ht="30">
      <c r="A54" s="48">
        <v>53</v>
      </c>
      <c r="B54" s="49">
        <v>21394050223</v>
      </c>
      <c r="C54" s="49" t="s">
        <v>236</v>
      </c>
      <c r="D54" s="49" t="s">
        <v>112</v>
      </c>
      <c r="E54" s="49" t="s">
        <v>112</v>
      </c>
      <c r="F54" s="49" t="s">
        <v>3475</v>
      </c>
      <c r="G54" s="49">
        <v>32056197663</v>
      </c>
      <c r="H54" s="49" t="s">
        <v>2270</v>
      </c>
      <c r="I54" s="55">
        <v>7077470747</v>
      </c>
      <c r="J54" s="49"/>
      <c r="K54" s="49"/>
      <c r="L54" s="49"/>
      <c r="M54" s="49"/>
      <c r="N54" s="49" t="s">
        <v>3737</v>
      </c>
      <c r="O54" s="49">
        <v>9439989567</v>
      </c>
      <c r="P54" s="49" t="s">
        <v>2491</v>
      </c>
      <c r="Q54" s="93"/>
    </row>
    <row r="55" spans="1:17">
      <c r="A55" s="48">
        <v>54</v>
      </c>
      <c r="B55" s="87">
        <v>21394050301</v>
      </c>
      <c r="C55" s="49" t="s">
        <v>115</v>
      </c>
      <c r="D55" s="49" t="s">
        <v>115</v>
      </c>
      <c r="E55" s="49" t="s">
        <v>115</v>
      </c>
      <c r="F55" s="49" t="s">
        <v>2390</v>
      </c>
      <c r="G55" s="88">
        <v>31391857399</v>
      </c>
      <c r="H55" s="49" t="s">
        <v>2270</v>
      </c>
      <c r="I55" s="55">
        <v>7683848796</v>
      </c>
      <c r="J55" s="49" t="s">
        <v>1103</v>
      </c>
      <c r="K55" s="49">
        <v>11846437243</v>
      </c>
      <c r="L55" s="49" t="s">
        <v>2270</v>
      </c>
      <c r="M55" s="49">
        <v>9078357154</v>
      </c>
      <c r="N55" s="49" t="s">
        <v>3739</v>
      </c>
      <c r="O55" s="49">
        <v>9937281617</v>
      </c>
      <c r="P55" s="49" t="s">
        <v>2512</v>
      </c>
      <c r="Q55" s="93" t="s">
        <v>3771</v>
      </c>
    </row>
    <row r="56" spans="1:17">
      <c r="A56" s="48">
        <v>55</v>
      </c>
      <c r="B56" s="49">
        <v>21394050302</v>
      </c>
      <c r="C56" s="49" t="s">
        <v>206</v>
      </c>
      <c r="D56" s="49" t="s">
        <v>115</v>
      </c>
      <c r="E56" s="49" t="s">
        <v>115</v>
      </c>
      <c r="F56" s="49" t="s">
        <v>3476</v>
      </c>
      <c r="G56" s="49">
        <v>31091510550</v>
      </c>
      <c r="H56" s="49" t="s">
        <v>2270</v>
      </c>
      <c r="I56" s="55">
        <v>9937534649</v>
      </c>
      <c r="J56" s="49" t="s">
        <v>3477</v>
      </c>
      <c r="K56" s="49">
        <v>31265948612</v>
      </c>
      <c r="L56" s="49" t="s">
        <v>2270</v>
      </c>
      <c r="M56" s="49">
        <v>9668820562</v>
      </c>
      <c r="N56" s="49" t="s">
        <v>3739</v>
      </c>
      <c r="O56" s="49">
        <v>9937281617</v>
      </c>
      <c r="P56" s="49" t="s">
        <v>2512</v>
      </c>
      <c r="Q56" s="93" t="s">
        <v>3771</v>
      </c>
    </row>
    <row r="57" spans="1:17">
      <c r="A57" s="48">
        <v>56</v>
      </c>
      <c r="B57" s="49">
        <v>21394050303</v>
      </c>
      <c r="C57" s="49" t="s">
        <v>202</v>
      </c>
      <c r="D57" s="49" t="s">
        <v>115</v>
      </c>
      <c r="E57" s="49" t="s">
        <v>332</v>
      </c>
      <c r="F57" s="49" t="s">
        <v>3478</v>
      </c>
      <c r="G57" s="49">
        <v>11846427609</v>
      </c>
      <c r="H57" s="49" t="s">
        <v>2270</v>
      </c>
      <c r="I57" s="55">
        <v>9438687340</v>
      </c>
      <c r="J57" s="49" t="s">
        <v>3479</v>
      </c>
      <c r="K57" s="49">
        <v>11846436828</v>
      </c>
      <c r="L57" s="49" t="s">
        <v>2270</v>
      </c>
      <c r="M57" s="49">
        <v>9668828142</v>
      </c>
      <c r="N57" s="49" t="s">
        <v>3740</v>
      </c>
      <c r="O57" s="49">
        <v>8018978171</v>
      </c>
      <c r="P57" s="49" t="s">
        <v>2512</v>
      </c>
      <c r="Q57" s="93" t="s">
        <v>3771</v>
      </c>
    </row>
    <row r="58" spans="1:17">
      <c r="A58" s="48">
        <v>57</v>
      </c>
      <c r="B58" s="49">
        <v>21394050304</v>
      </c>
      <c r="C58" s="49" t="s">
        <v>305</v>
      </c>
      <c r="D58" s="49" t="s">
        <v>115</v>
      </c>
      <c r="E58" s="49" t="s">
        <v>332</v>
      </c>
      <c r="F58" s="49" t="s">
        <v>3480</v>
      </c>
      <c r="G58" s="49">
        <v>11846408664</v>
      </c>
      <c r="H58" s="49" t="s">
        <v>2270</v>
      </c>
      <c r="I58" s="55">
        <v>7328005125</v>
      </c>
      <c r="J58" s="49" t="s">
        <v>50</v>
      </c>
      <c r="K58" s="49">
        <v>11846434672</v>
      </c>
      <c r="L58" s="49" t="s">
        <v>2270</v>
      </c>
      <c r="M58" s="49">
        <v>8114840262</v>
      </c>
      <c r="N58" s="49" t="s">
        <v>3740</v>
      </c>
      <c r="O58" s="49">
        <v>8018978171</v>
      </c>
      <c r="P58" s="49" t="s">
        <v>2512</v>
      </c>
      <c r="Q58" s="93" t="s">
        <v>3771</v>
      </c>
    </row>
    <row r="59" spans="1:17">
      <c r="A59" s="48">
        <v>58</v>
      </c>
      <c r="B59" s="49">
        <v>21394050305</v>
      </c>
      <c r="C59" s="49" t="s">
        <v>317</v>
      </c>
      <c r="D59" s="49" t="s">
        <v>115</v>
      </c>
      <c r="E59" s="49" t="s">
        <v>332</v>
      </c>
      <c r="F59" s="49" t="s">
        <v>3396</v>
      </c>
      <c r="G59" s="49">
        <v>31391874314</v>
      </c>
      <c r="H59" s="49" t="s">
        <v>2270</v>
      </c>
      <c r="I59" s="55">
        <v>7749870173</v>
      </c>
      <c r="J59" s="49" t="s">
        <v>3481</v>
      </c>
      <c r="K59" s="49">
        <v>31251386917</v>
      </c>
      <c r="L59" s="49" t="s">
        <v>2270</v>
      </c>
      <c r="M59" s="49">
        <v>7609815736</v>
      </c>
      <c r="N59" s="49" t="s">
        <v>3740</v>
      </c>
      <c r="O59" s="49">
        <v>8018978171</v>
      </c>
      <c r="P59" s="49" t="s">
        <v>2512</v>
      </c>
      <c r="Q59" s="93" t="s">
        <v>3773</v>
      </c>
    </row>
    <row r="60" spans="1:17">
      <c r="A60" s="48">
        <v>59</v>
      </c>
      <c r="B60" s="49">
        <v>21394050306</v>
      </c>
      <c r="C60" s="49" t="s">
        <v>205</v>
      </c>
      <c r="D60" s="49" t="s">
        <v>115</v>
      </c>
      <c r="E60" s="49" t="s">
        <v>332</v>
      </c>
      <c r="F60" s="49" t="s">
        <v>3482</v>
      </c>
      <c r="G60" s="49">
        <v>11846429038</v>
      </c>
      <c r="H60" s="49" t="s">
        <v>2270</v>
      </c>
      <c r="I60" s="55">
        <v>8658507322</v>
      </c>
      <c r="J60" s="49" t="s">
        <v>3483</v>
      </c>
      <c r="K60" s="49">
        <v>11846435767</v>
      </c>
      <c r="L60" s="49" t="s">
        <v>2270</v>
      </c>
      <c r="M60" s="49">
        <v>9078954565</v>
      </c>
      <c r="N60" s="49" t="s">
        <v>3740</v>
      </c>
      <c r="O60" s="49">
        <v>8018978171</v>
      </c>
      <c r="P60" s="49" t="s">
        <v>2512</v>
      </c>
      <c r="Q60" s="93" t="s">
        <v>3772</v>
      </c>
    </row>
    <row r="61" spans="1:17">
      <c r="A61" s="48">
        <v>60</v>
      </c>
      <c r="B61" s="49">
        <v>21394050307</v>
      </c>
      <c r="C61" s="49" t="s">
        <v>318</v>
      </c>
      <c r="D61" s="49" t="s">
        <v>115</v>
      </c>
      <c r="E61" s="49" t="s">
        <v>332</v>
      </c>
      <c r="F61" s="49" t="s">
        <v>821</v>
      </c>
      <c r="G61" s="49">
        <v>32324192710</v>
      </c>
      <c r="H61" s="49" t="s">
        <v>2270</v>
      </c>
      <c r="I61" s="55">
        <v>8658844725</v>
      </c>
      <c r="J61" s="49" t="s">
        <v>3484</v>
      </c>
      <c r="K61" s="49">
        <v>11846436465</v>
      </c>
      <c r="L61" s="49" t="s">
        <v>2270</v>
      </c>
      <c r="M61" s="49">
        <v>8018719402</v>
      </c>
      <c r="N61" s="49" t="s">
        <v>3740</v>
      </c>
      <c r="O61" s="49">
        <v>8018978171</v>
      </c>
      <c r="P61" s="49" t="s">
        <v>2512</v>
      </c>
      <c r="Q61" s="93" t="s">
        <v>3771</v>
      </c>
    </row>
    <row r="62" spans="1:17">
      <c r="A62" s="48">
        <v>61</v>
      </c>
      <c r="B62" s="49">
        <v>21394050308</v>
      </c>
      <c r="C62" s="49" t="s">
        <v>200</v>
      </c>
      <c r="D62" s="49" t="s">
        <v>115</v>
      </c>
      <c r="E62" s="49" t="s">
        <v>115</v>
      </c>
      <c r="F62" s="49" t="s">
        <v>3485</v>
      </c>
      <c r="G62" s="49">
        <v>11846427610</v>
      </c>
      <c r="H62" s="49" t="s">
        <v>2270</v>
      </c>
      <c r="I62" s="55">
        <v>8658388937</v>
      </c>
      <c r="J62" s="49" t="s">
        <v>3486</v>
      </c>
      <c r="K62" s="49">
        <v>11846427621</v>
      </c>
      <c r="L62" s="49" t="s">
        <v>2270</v>
      </c>
      <c r="M62" s="49">
        <v>9078209112</v>
      </c>
      <c r="N62" s="49" t="s">
        <v>3739</v>
      </c>
      <c r="O62" s="49">
        <v>9937281617</v>
      </c>
      <c r="P62" s="49" t="s">
        <v>2512</v>
      </c>
      <c r="Q62" s="93" t="s">
        <v>3771</v>
      </c>
    </row>
    <row r="63" spans="1:17">
      <c r="A63" s="48">
        <v>62</v>
      </c>
      <c r="B63" s="49">
        <v>21394050309</v>
      </c>
      <c r="C63" s="49" t="s">
        <v>210</v>
      </c>
      <c r="D63" s="49" t="s">
        <v>115</v>
      </c>
      <c r="E63" s="49" t="s">
        <v>115</v>
      </c>
      <c r="F63" s="49" t="s">
        <v>2409</v>
      </c>
      <c r="G63" s="49">
        <v>31391873489</v>
      </c>
      <c r="H63" s="49" t="s">
        <v>2270</v>
      </c>
      <c r="I63" s="55">
        <v>7750912769</v>
      </c>
      <c r="J63" s="49" t="s">
        <v>3487</v>
      </c>
      <c r="K63" s="49">
        <v>31193523315</v>
      </c>
      <c r="L63" s="49" t="s">
        <v>2270</v>
      </c>
      <c r="M63" s="49">
        <v>7861869322</v>
      </c>
      <c r="N63" s="49" t="s">
        <v>3739</v>
      </c>
      <c r="O63" s="49">
        <v>9937281617</v>
      </c>
      <c r="P63" s="49" t="s">
        <v>2512</v>
      </c>
      <c r="Q63" s="93" t="s">
        <v>3771</v>
      </c>
    </row>
    <row r="64" spans="1:17" ht="30">
      <c r="A64" s="48">
        <v>63</v>
      </c>
      <c r="B64" s="87">
        <v>21394050310</v>
      </c>
      <c r="C64" s="49" t="s">
        <v>2297</v>
      </c>
      <c r="D64" s="49" t="s">
        <v>115</v>
      </c>
      <c r="E64" s="49" t="s">
        <v>115</v>
      </c>
      <c r="F64" s="49" t="s">
        <v>3138</v>
      </c>
      <c r="G64" s="88">
        <v>37530560975</v>
      </c>
      <c r="H64" s="49" t="s">
        <v>2270</v>
      </c>
      <c r="I64" s="55">
        <v>8018596474</v>
      </c>
      <c r="J64" s="49" t="s">
        <v>3488</v>
      </c>
      <c r="K64" s="49">
        <v>34195388008</v>
      </c>
      <c r="L64" s="49" t="s">
        <v>2270</v>
      </c>
      <c r="M64" s="49">
        <v>7328022283</v>
      </c>
      <c r="N64" s="49" t="s">
        <v>3741</v>
      </c>
      <c r="O64" s="49">
        <v>9937636738</v>
      </c>
      <c r="P64" s="49" t="s">
        <v>2512</v>
      </c>
      <c r="Q64" s="93" t="s">
        <v>3771</v>
      </c>
    </row>
    <row r="65" spans="1:17" ht="30">
      <c r="A65" s="48">
        <v>64</v>
      </c>
      <c r="B65" s="49">
        <v>21394050311</v>
      </c>
      <c r="C65" s="49" t="s">
        <v>2280</v>
      </c>
      <c r="D65" s="49" t="s">
        <v>115</v>
      </c>
      <c r="E65" s="49" t="s">
        <v>115</v>
      </c>
      <c r="F65" s="49" t="s">
        <v>3489</v>
      </c>
      <c r="G65" s="49">
        <v>31265919726</v>
      </c>
      <c r="H65" s="49" t="s">
        <v>2270</v>
      </c>
      <c r="I65" s="55">
        <v>7894513200</v>
      </c>
      <c r="J65" s="49" t="s">
        <v>3490</v>
      </c>
      <c r="K65" s="49">
        <v>31129062199</v>
      </c>
      <c r="L65" s="49" t="s">
        <v>2270</v>
      </c>
      <c r="M65" s="49">
        <v>9556293398</v>
      </c>
      <c r="N65" s="49" t="s">
        <v>3741</v>
      </c>
      <c r="O65" s="49">
        <v>9937636738</v>
      </c>
      <c r="P65" s="49" t="s">
        <v>2512</v>
      </c>
      <c r="Q65" s="93" t="s">
        <v>3771</v>
      </c>
    </row>
    <row r="66" spans="1:17">
      <c r="A66" s="48">
        <v>65</v>
      </c>
      <c r="B66" s="87">
        <v>21394050312</v>
      </c>
      <c r="C66" s="49" t="s">
        <v>209</v>
      </c>
      <c r="D66" s="49" t="s">
        <v>115</v>
      </c>
      <c r="E66" s="49" t="s">
        <v>2457</v>
      </c>
      <c r="F66" s="49" t="s">
        <v>90</v>
      </c>
      <c r="G66" s="88">
        <v>32056206920</v>
      </c>
      <c r="H66" s="49" t="s">
        <v>2270</v>
      </c>
      <c r="I66" s="55">
        <v>9668614054</v>
      </c>
      <c r="J66" s="49" t="s">
        <v>2421</v>
      </c>
      <c r="K66" s="49">
        <v>11846428716</v>
      </c>
      <c r="L66" s="49" t="s">
        <v>2270</v>
      </c>
      <c r="M66" s="49">
        <v>7991069004</v>
      </c>
      <c r="N66" s="49" t="s">
        <v>3742</v>
      </c>
      <c r="O66" s="49">
        <v>7681079032</v>
      </c>
      <c r="P66" s="49" t="s">
        <v>2512</v>
      </c>
      <c r="Q66" s="93" t="s">
        <v>3772</v>
      </c>
    </row>
    <row r="67" spans="1:17">
      <c r="A67" s="48">
        <v>66</v>
      </c>
      <c r="B67" s="49">
        <v>21394050313</v>
      </c>
      <c r="C67" s="49" t="s">
        <v>349</v>
      </c>
      <c r="D67" s="49" t="s">
        <v>115</v>
      </c>
      <c r="E67" s="49" t="s">
        <v>2457</v>
      </c>
      <c r="F67" s="49" t="s">
        <v>3491</v>
      </c>
      <c r="G67" s="49">
        <v>31388948442</v>
      </c>
      <c r="H67" s="49" t="s">
        <v>2270</v>
      </c>
      <c r="I67" s="55">
        <v>9078139939</v>
      </c>
      <c r="J67" s="49" t="s">
        <v>3492</v>
      </c>
      <c r="K67" s="49">
        <v>31101830801</v>
      </c>
      <c r="L67" s="49" t="s">
        <v>2270</v>
      </c>
      <c r="M67" s="49">
        <v>7605983105</v>
      </c>
      <c r="N67" s="49" t="s">
        <v>3742</v>
      </c>
      <c r="O67" s="49">
        <v>7681079032</v>
      </c>
      <c r="P67" s="49" t="s">
        <v>2512</v>
      </c>
      <c r="Q67" s="93"/>
    </row>
    <row r="68" spans="1:17">
      <c r="A68" s="48">
        <v>67</v>
      </c>
      <c r="B68" s="49">
        <v>21394050314</v>
      </c>
      <c r="C68" s="49" t="s">
        <v>321</v>
      </c>
      <c r="D68" s="49" t="s">
        <v>115</v>
      </c>
      <c r="E68" s="49" t="s">
        <v>2457</v>
      </c>
      <c r="F68" s="49" t="s">
        <v>3493</v>
      </c>
      <c r="G68" s="49">
        <v>11846428206</v>
      </c>
      <c r="H68" s="49" t="s">
        <v>2270</v>
      </c>
      <c r="I68" s="55">
        <v>9078225076</v>
      </c>
      <c r="J68" s="49" t="s">
        <v>3494</v>
      </c>
      <c r="K68" s="49">
        <v>30975271821</v>
      </c>
      <c r="L68" s="49" t="s">
        <v>2270</v>
      </c>
      <c r="M68" s="49">
        <v>7749950109</v>
      </c>
      <c r="N68" s="49" t="s">
        <v>3742</v>
      </c>
      <c r="O68" s="49">
        <v>7681079032</v>
      </c>
      <c r="P68" s="49" t="s">
        <v>2512</v>
      </c>
      <c r="Q68" s="93" t="s">
        <v>3771</v>
      </c>
    </row>
    <row r="69" spans="1:17" ht="30">
      <c r="A69" s="48">
        <v>68</v>
      </c>
      <c r="B69" s="49">
        <v>21394050315</v>
      </c>
      <c r="C69" s="49" t="s">
        <v>207</v>
      </c>
      <c r="D69" s="49" t="s">
        <v>115</v>
      </c>
      <c r="E69" s="49" t="s">
        <v>2457</v>
      </c>
      <c r="F69" s="49" t="s">
        <v>880</v>
      </c>
      <c r="G69" s="86">
        <v>84012670353</v>
      </c>
      <c r="H69" s="49" t="s">
        <v>2277</v>
      </c>
      <c r="I69" s="80">
        <v>8114663990</v>
      </c>
      <c r="J69" s="49" t="s">
        <v>2439</v>
      </c>
      <c r="K69" s="49">
        <v>20369234497</v>
      </c>
      <c r="L69" s="49" t="s">
        <v>2270</v>
      </c>
      <c r="M69" s="49">
        <v>8114923783</v>
      </c>
      <c r="N69" s="49" t="s">
        <v>3741</v>
      </c>
      <c r="O69" s="49">
        <v>9937636738</v>
      </c>
      <c r="P69" s="49" t="s">
        <v>2512</v>
      </c>
      <c r="Q69" s="93" t="s">
        <v>3771</v>
      </c>
    </row>
    <row r="70" spans="1:17" ht="30">
      <c r="A70" s="48">
        <v>69</v>
      </c>
      <c r="B70" s="49">
        <v>21394050316</v>
      </c>
      <c r="C70" s="49" t="s">
        <v>201</v>
      </c>
      <c r="D70" s="49" t="s">
        <v>115</v>
      </c>
      <c r="E70" s="49" t="s">
        <v>2457</v>
      </c>
      <c r="F70" s="49" t="s">
        <v>3495</v>
      </c>
      <c r="G70" s="49">
        <v>11846434015</v>
      </c>
      <c r="H70" s="49" t="s">
        <v>2270</v>
      </c>
      <c r="I70" s="55">
        <v>9556509157</v>
      </c>
      <c r="J70" s="49" t="s">
        <v>1130</v>
      </c>
      <c r="K70" s="49">
        <v>11846427291</v>
      </c>
      <c r="L70" s="49" t="s">
        <v>2270</v>
      </c>
      <c r="M70" s="49">
        <v>9668059502</v>
      </c>
      <c r="N70" s="49" t="s">
        <v>3741</v>
      </c>
      <c r="O70" s="49">
        <v>9937636738</v>
      </c>
      <c r="P70" s="49" t="s">
        <v>2512</v>
      </c>
      <c r="Q70" s="93" t="s">
        <v>3772</v>
      </c>
    </row>
    <row r="71" spans="1:17" ht="30">
      <c r="A71" s="48">
        <v>70</v>
      </c>
      <c r="B71" s="49">
        <v>21394050317</v>
      </c>
      <c r="C71" s="49" t="s">
        <v>341</v>
      </c>
      <c r="D71" s="49" t="s">
        <v>115</v>
      </c>
      <c r="E71" s="49" t="s">
        <v>2457</v>
      </c>
      <c r="F71" s="49" t="s">
        <v>3496</v>
      </c>
      <c r="G71" s="49">
        <v>11846428319</v>
      </c>
      <c r="H71" s="49" t="s">
        <v>2270</v>
      </c>
      <c r="I71" s="55">
        <v>9777460121</v>
      </c>
      <c r="J71" s="49" t="s">
        <v>3497</v>
      </c>
      <c r="K71" s="49">
        <v>11846436691</v>
      </c>
      <c r="L71" s="49" t="s">
        <v>2270</v>
      </c>
      <c r="M71" s="49">
        <v>7328022769</v>
      </c>
      <c r="N71" s="49" t="s">
        <v>3741</v>
      </c>
      <c r="O71" s="49">
        <v>9937636738</v>
      </c>
      <c r="P71" s="49" t="s">
        <v>2512</v>
      </c>
      <c r="Q71" s="93" t="s">
        <v>3772</v>
      </c>
    </row>
    <row r="72" spans="1:17" ht="30">
      <c r="A72" s="48">
        <v>71</v>
      </c>
      <c r="B72" s="49">
        <v>21394050318</v>
      </c>
      <c r="C72" s="49" t="s">
        <v>331</v>
      </c>
      <c r="D72" s="49" t="s">
        <v>115</v>
      </c>
      <c r="E72" s="49" t="s">
        <v>2457</v>
      </c>
      <c r="F72" s="49" t="s">
        <v>3498</v>
      </c>
      <c r="G72" s="49">
        <v>11846437016</v>
      </c>
      <c r="H72" s="49" t="s">
        <v>2270</v>
      </c>
      <c r="I72" s="55">
        <v>7683825267</v>
      </c>
      <c r="J72" s="49" t="s">
        <v>3499</v>
      </c>
      <c r="K72" s="49">
        <v>31178535874</v>
      </c>
      <c r="L72" s="49" t="s">
        <v>2270</v>
      </c>
      <c r="M72" s="49"/>
      <c r="N72" s="49" t="s">
        <v>3741</v>
      </c>
      <c r="O72" s="49">
        <v>9937636738</v>
      </c>
      <c r="P72" s="49" t="s">
        <v>2512</v>
      </c>
      <c r="Q72" s="93" t="s">
        <v>3772</v>
      </c>
    </row>
    <row r="73" spans="1:17">
      <c r="A73" s="48">
        <v>72</v>
      </c>
      <c r="B73" s="49">
        <v>21394050319</v>
      </c>
      <c r="C73" s="49" t="s">
        <v>203</v>
      </c>
      <c r="D73" s="49" t="s">
        <v>115</v>
      </c>
      <c r="E73" s="49" t="s">
        <v>2457</v>
      </c>
      <c r="F73" s="49" t="s">
        <v>3500</v>
      </c>
      <c r="G73" s="49">
        <v>11846427337</v>
      </c>
      <c r="H73" s="49" t="s">
        <v>2270</v>
      </c>
      <c r="I73" s="55">
        <v>97749041315</v>
      </c>
      <c r="J73" s="49" t="s">
        <v>3501</v>
      </c>
      <c r="K73" s="49">
        <v>11846427360</v>
      </c>
      <c r="L73" s="49" t="s">
        <v>2270</v>
      </c>
      <c r="M73" s="49">
        <v>7606088180</v>
      </c>
      <c r="N73" s="49" t="s">
        <v>3742</v>
      </c>
      <c r="O73" s="49">
        <v>7681079032</v>
      </c>
      <c r="P73" s="49" t="s">
        <v>2512</v>
      </c>
      <c r="Q73" s="93"/>
    </row>
    <row r="74" spans="1:17">
      <c r="A74" s="48">
        <v>73</v>
      </c>
      <c r="B74" s="49">
        <v>21394050320</v>
      </c>
      <c r="C74" s="49" t="s">
        <v>302</v>
      </c>
      <c r="D74" s="49" t="s">
        <v>115</v>
      </c>
      <c r="E74" s="49" t="s">
        <v>2457</v>
      </c>
      <c r="F74" s="49" t="s">
        <v>3502</v>
      </c>
      <c r="G74" s="49">
        <v>31344673588</v>
      </c>
      <c r="H74" s="49" t="s">
        <v>2270</v>
      </c>
      <c r="I74" s="55">
        <v>7609083518</v>
      </c>
      <c r="J74" s="49" t="s">
        <v>3503</v>
      </c>
      <c r="K74" s="49">
        <v>31329902687</v>
      </c>
      <c r="L74" s="49" t="s">
        <v>2270</v>
      </c>
      <c r="M74" s="49">
        <v>7606088056</v>
      </c>
      <c r="N74" s="49" t="s">
        <v>3742</v>
      </c>
      <c r="O74" s="49">
        <v>7681079032</v>
      </c>
      <c r="P74" s="49" t="s">
        <v>2512</v>
      </c>
      <c r="Q74" s="93"/>
    </row>
    <row r="75" spans="1:17" ht="30">
      <c r="A75" s="48">
        <v>74</v>
      </c>
      <c r="B75" s="87">
        <v>21394050321</v>
      </c>
      <c r="C75" s="49" t="s">
        <v>2278</v>
      </c>
      <c r="D75" s="49" t="s">
        <v>115</v>
      </c>
      <c r="E75" s="49" t="s">
        <v>2457</v>
      </c>
      <c r="F75" s="49" t="s">
        <v>3109</v>
      </c>
      <c r="G75" s="88">
        <v>32018997279</v>
      </c>
      <c r="H75" s="49" t="s">
        <v>2270</v>
      </c>
      <c r="I75" s="55">
        <v>8114932803</v>
      </c>
      <c r="J75" s="49" t="s">
        <v>3504</v>
      </c>
      <c r="K75" s="49">
        <v>35256020232</v>
      </c>
      <c r="L75" s="49" t="s">
        <v>2270</v>
      </c>
      <c r="M75" s="49">
        <v>7325915162</v>
      </c>
      <c r="N75" s="49" t="s">
        <v>3741</v>
      </c>
      <c r="O75" s="49">
        <v>9937636738</v>
      </c>
      <c r="P75" s="49" t="s">
        <v>2512</v>
      </c>
      <c r="Q75" s="93" t="s">
        <v>3771</v>
      </c>
    </row>
    <row r="76" spans="1:17">
      <c r="A76" s="48">
        <v>75</v>
      </c>
      <c r="B76" s="49">
        <v>21394050322</v>
      </c>
      <c r="C76" s="49" t="s">
        <v>208</v>
      </c>
      <c r="D76" s="49" t="s">
        <v>115</v>
      </c>
      <c r="E76" s="49" t="s">
        <v>332</v>
      </c>
      <c r="F76" s="49" t="s">
        <v>3505</v>
      </c>
      <c r="G76" s="49">
        <v>11846426934</v>
      </c>
      <c r="H76" s="49" t="s">
        <v>2270</v>
      </c>
      <c r="I76" s="55">
        <v>7326855677</v>
      </c>
      <c r="J76" s="49" t="s">
        <v>2411</v>
      </c>
      <c r="K76" s="49">
        <v>11846427508</v>
      </c>
      <c r="L76" s="49" t="s">
        <v>2270</v>
      </c>
      <c r="M76" s="49"/>
      <c r="N76" s="49" t="s">
        <v>3739</v>
      </c>
      <c r="O76" s="49">
        <v>9937281617</v>
      </c>
      <c r="P76" s="49" t="s">
        <v>2512</v>
      </c>
      <c r="Q76" s="93" t="s">
        <v>3772</v>
      </c>
    </row>
    <row r="77" spans="1:17" ht="30">
      <c r="A77" s="48">
        <v>76</v>
      </c>
      <c r="B77" s="49">
        <v>21394050323</v>
      </c>
      <c r="C77" s="49" t="s">
        <v>2406</v>
      </c>
      <c r="D77" s="49" t="s">
        <v>115</v>
      </c>
      <c r="E77" s="49" t="s">
        <v>332</v>
      </c>
      <c r="F77" s="49" t="s">
        <v>2286</v>
      </c>
      <c r="G77" s="49">
        <v>31091508868</v>
      </c>
      <c r="H77" s="49" t="s">
        <v>2270</v>
      </c>
      <c r="I77" s="55">
        <v>7326898959</v>
      </c>
      <c r="J77" s="49" t="s">
        <v>2435</v>
      </c>
      <c r="K77" s="49">
        <v>31148405001</v>
      </c>
      <c r="L77" s="49" t="s">
        <v>2270</v>
      </c>
      <c r="M77" s="49">
        <v>7608985231</v>
      </c>
      <c r="N77" s="49" t="s">
        <v>3739</v>
      </c>
      <c r="O77" s="49">
        <v>9937281617</v>
      </c>
      <c r="P77" s="49" t="s">
        <v>2512</v>
      </c>
      <c r="Q77" s="93"/>
    </row>
    <row r="78" spans="1:17">
      <c r="A78" s="48">
        <v>77</v>
      </c>
      <c r="B78" s="49">
        <v>21394050324</v>
      </c>
      <c r="C78" s="49" t="s">
        <v>316</v>
      </c>
      <c r="D78" s="49" t="s">
        <v>115</v>
      </c>
      <c r="E78" s="49" t="s">
        <v>2457</v>
      </c>
      <c r="F78" s="49" t="s">
        <v>2522</v>
      </c>
      <c r="G78" s="49">
        <v>31836693051</v>
      </c>
      <c r="H78" s="49" t="s">
        <v>2270</v>
      </c>
      <c r="I78" s="55">
        <v>9777340069</v>
      </c>
      <c r="J78" s="49"/>
      <c r="K78" s="49"/>
      <c r="L78" s="49"/>
      <c r="M78" s="49">
        <v>7608985231</v>
      </c>
      <c r="N78" s="49" t="s">
        <v>3742</v>
      </c>
      <c r="O78" s="49">
        <v>7681079032</v>
      </c>
      <c r="P78" s="49" t="s">
        <v>2491</v>
      </c>
      <c r="Q78" s="93" t="s">
        <v>3772</v>
      </c>
    </row>
    <row r="79" spans="1:17">
      <c r="A79" s="48">
        <v>78</v>
      </c>
      <c r="B79" s="49">
        <v>21394050325</v>
      </c>
      <c r="C79" s="49" t="s">
        <v>232</v>
      </c>
      <c r="D79" s="49" t="s">
        <v>115</v>
      </c>
      <c r="E79" s="49" t="s">
        <v>332</v>
      </c>
      <c r="F79" s="49" t="s">
        <v>3506</v>
      </c>
      <c r="G79" s="49">
        <v>32052156223</v>
      </c>
      <c r="H79" s="49" t="s">
        <v>2270</v>
      </c>
      <c r="I79" s="55">
        <v>8456008651</v>
      </c>
      <c r="J79" s="49"/>
      <c r="K79" s="49"/>
      <c r="L79" s="49"/>
      <c r="M79" s="49">
        <v>7608985231</v>
      </c>
      <c r="N79" s="49" t="s">
        <v>3740</v>
      </c>
      <c r="O79" s="49">
        <v>8018978171</v>
      </c>
      <c r="P79" s="49" t="s">
        <v>2491</v>
      </c>
      <c r="Q79" s="93" t="s">
        <v>3771</v>
      </c>
    </row>
    <row r="80" spans="1:17" ht="30">
      <c r="A80" s="48">
        <v>79</v>
      </c>
      <c r="B80" s="49">
        <v>21394050326</v>
      </c>
      <c r="C80" s="49" t="s">
        <v>204</v>
      </c>
      <c r="D80" s="49" t="s">
        <v>115</v>
      </c>
      <c r="E80" s="49" t="s">
        <v>2457</v>
      </c>
      <c r="F80" s="49" t="s">
        <v>3507</v>
      </c>
      <c r="G80" s="49">
        <v>34034112103</v>
      </c>
      <c r="H80" s="49" t="s">
        <v>2270</v>
      </c>
      <c r="I80" s="55">
        <v>7077742303</v>
      </c>
      <c r="J80" s="49"/>
      <c r="K80" s="49"/>
      <c r="L80" s="49"/>
      <c r="M80" s="49">
        <v>7608985231</v>
      </c>
      <c r="N80" s="49" t="s">
        <v>3741</v>
      </c>
      <c r="O80" s="49">
        <v>9937636738</v>
      </c>
      <c r="P80" s="49" t="s">
        <v>2491</v>
      </c>
      <c r="Q80" s="93" t="s">
        <v>3771</v>
      </c>
    </row>
    <row r="81" spans="1:17" ht="30">
      <c r="A81" s="48">
        <v>80</v>
      </c>
      <c r="B81" s="49">
        <v>21394050327</v>
      </c>
      <c r="C81" s="49" t="s">
        <v>2296</v>
      </c>
      <c r="D81" s="49" t="s">
        <v>115</v>
      </c>
      <c r="E81" s="49" t="s">
        <v>2457</v>
      </c>
      <c r="F81" s="49" t="s">
        <v>3508</v>
      </c>
      <c r="G81" s="49">
        <v>34034075146</v>
      </c>
      <c r="H81" s="49" t="s">
        <v>2270</v>
      </c>
      <c r="I81" s="55">
        <v>9777335971</v>
      </c>
      <c r="J81" s="49"/>
      <c r="K81" s="49"/>
      <c r="L81" s="49"/>
      <c r="M81" s="49">
        <v>7608985231</v>
      </c>
      <c r="N81" s="49" t="s">
        <v>3741</v>
      </c>
      <c r="O81" s="49">
        <v>9937636738</v>
      </c>
      <c r="P81" s="49" t="s">
        <v>2491</v>
      </c>
      <c r="Q81" s="93"/>
    </row>
    <row r="82" spans="1:17" ht="30">
      <c r="A82" s="48">
        <v>81</v>
      </c>
      <c r="B82" s="49">
        <v>21394050401</v>
      </c>
      <c r="C82" s="49" t="s">
        <v>122</v>
      </c>
      <c r="D82" s="49" t="s">
        <v>111</v>
      </c>
      <c r="E82" s="49" t="s">
        <v>111</v>
      </c>
      <c r="F82" s="49" t="s">
        <v>3509</v>
      </c>
      <c r="G82" s="49">
        <v>11846427268</v>
      </c>
      <c r="H82" s="49" t="s">
        <v>2270</v>
      </c>
      <c r="I82" s="55">
        <v>8658919138</v>
      </c>
      <c r="J82" s="49" t="s">
        <v>3510</v>
      </c>
      <c r="K82" s="49">
        <v>11846427224</v>
      </c>
      <c r="L82" s="49" t="s">
        <v>2270</v>
      </c>
      <c r="M82" s="49">
        <v>9861296604</v>
      </c>
      <c r="N82" s="49" t="s">
        <v>1138</v>
      </c>
      <c r="O82" s="49">
        <v>9439989571</v>
      </c>
      <c r="P82" s="49" t="s">
        <v>2512</v>
      </c>
      <c r="Q82" s="93"/>
    </row>
    <row r="83" spans="1:17" ht="30">
      <c r="A83" s="48">
        <v>82</v>
      </c>
      <c r="B83" s="49">
        <v>21394050402</v>
      </c>
      <c r="C83" s="49" t="s">
        <v>297</v>
      </c>
      <c r="D83" s="49" t="s">
        <v>111</v>
      </c>
      <c r="E83" s="49" t="s">
        <v>111</v>
      </c>
      <c r="F83" s="49" t="s">
        <v>1112</v>
      </c>
      <c r="G83" s="49">
        <v>11846427213</v>
      </c>
      <c r="H83" s="49" t="s">
        <v>2270</v>
      </c>
      <c r="I83" s="55">
        <v>7894930588</v>
      </c>
      <c r="J83" s="49" t="s">
        <v>67</v>
      </c>
      <c r="K83" s="49">
        <v>11846427257</v>
      </c>
      <c r="L83" s="49" t="s">
        <v>2270</v>
      </c>
      <c r="M83" s="49">
        <v>7894914676</v>
      </c>
      <c r="N83" s="49" t="s">
        <v>1138</v>
      </c>
      <c r="O83" s="49">
        <v>9439989571</v>
      </c>
      <c r="P83" s="49" t="s">
        <v>2512</v>
      </c>
      <c r="Q83" s="93" t="s">
        <v>3771</v>
      </c>
    </row>
    <row r="84" spans="1:17" ht="30">
      <c r="A84" s="48">
        <v>83</v>
      </c>
      <c r="B84" s="49">
        <v>21394050403</v>
      </c>
      <c r="C84" s="49" t="s">
        <v>170</v>
      </c>
      <c r="D84" s="49" t="s">
        <v>111</v>
      </c>
      <c r="E84" s="49" t="s">
        <v>111</v>
      </c>
      <c r="F84" s="49" t="s">
        <v>1137</v>
      </c>
      <c r="G84" s="49">
        <v>11846434242</v>
      </c>
      <c r="H84" s="49" t="s">
        <v>2270</v>
      </c>
      <c r="I84" s="55">
        <v>8658654628</v>
      </c>
      <c r="J84" s="49" t="s">
        <v>3511</v>
      </c>
      <c r="K84" s="49">
        <v>11846435199</v>
      </c>
      <c r="L84" s="49" t="s">
        <v>2270</v>
      </c>
      <c r="M84" s="49">
        <v>8456814836</v>
      </c>
      <c r="N84" s="49" t="s">
        <v>1138</v>
      </c>
      <c r="O84" s="49">
        <v>9439989571</v>
      </c>
      <c r="P84" s="49" t="s">
        <v>2512</v>
      </c>
      <c r="Q84" s="93"/>
    </row>
    <row r="85" spans="1:17" ht="30">
      <c r="A85" s="48">
        <v>84</v>
      </c>
      <c r="B85" s="49">
        <v>21394050404</v>
      </c>
      <c r="C85" s="49" t="s">
        <v>169</v>
      </c>
      <c r="D85" s="49" t="s">
        <v>111</v>
      </c>
      <c r="E85" s="49" t="s">
        <v>111</v>
      </c>
      <c r="F85" s="49" t="s">
        <v>1120</v>
      </c>
      <c r="G85" s="49">
        <v>31170272082</v>
      </c>
      <c r="H85" s="49" t="s">
        <v>2270</v>
      </c>
      <c r="I85" s="55">
        <v>8456834414</v>
      </c>
      <c r="J85" s="49" t="s">
        <v>2283</v>
      </c>
      <c r="K85" s="49">
        <v>31031259866</v>
      </c>
      <c r="L85" s="49" t="s">
        <v>2270</v>
      </c>
      <c r="M85" s="49">
        <v>7683825036</v>
      </c>
      <c r="N85" s="49" t="s">
        <v>1138</v>
      </c>
      <c r="O85" s="49">
        <v>9439989571</v>
      </c>
      <c r="P85" s="49" t="s">
        <v>2512</v>
      </c>
      <c r="Q85" s="93"/>
    </row>
    <row r="86" spans="1:17" ht="30">
      <c r="A86" s="48">
        <v>85</v>
      </c>
      <c r="B86" s="49">
        <v>21394050405</v>
      </c>
      <c r="C86" s="49" t="s">
        <v>166</v>
      </c>
      <c r="D86" s="49" t="s">
        <v>111</v>
      </c>
      <c r="E86" s="49" t="s">
        <v>111</v>
      </c>
      <c r="F86" s="49" t="s">
        <v>3512</v>
      </c>
      <c r="G86" s="49">
        <v>31168673226</v>
      </c>
      <c r="H86" s="49" t="s">
        <v>2270</v>
      </c>
      <c r="I86" s="55">
        <v>8658339791</v>
      </c>
      <c r="J86" s="49" t="s">
        <v>1097</v>
      </c>
      <c r="K86" s="49">
        <v>31031260123</v>
      </c>
      <c r="L86" s="49" t="s">
        <v>2270</v>
      </c>
      <c r="M86" s="49">
        <v>7735690325</v>
      </c>
      <c r="N86" s="49" t="s">
        <v>1138</v>
      </c>
      <c r="O86" s="49">
        <v>9439989571</v>
      </c>
      <c r="P86" s="49" t="s">
        <v>2512</v>
      </c>
      <c r="Q86" s="93"/>
    </row>
    <row r="87" spans="1:17" ht="30">
      <c r="A87" s="48">
        <v>86</v>
      </c>
      <c r="B87" s="49">
        <v>21394050406</v>
      </c>
      <c r="C87" s="49" t="s">
        <v>165</v>
      </c>
      <c r="D87" s="49" t="s">
        <v>111</v>
      </c>
      <c r="E87" s="49" t="s">
        <v>111</v>
      </c>
      <c r="F87" s="49" t="s">
        <v>3513</v>
      </c>
      <c r="G87" s="49">
        <v>35012877875</v>
      </c>
      <c r="H87" s="49" t="s">
        <v>2270</v>
      </c>
      <c r="I87" s="55">
        <v>7684018068</v>
      </c>
      <c r="J87" s="49" t="s">
        <v>3514</v>
      </c>
      <c r="K87" s="49">
        <v>31031256139</v>
      </c>
      <c r="L87" s="49" t="s">
        <v>2270</v>
      </c>
      <c r="M87" s="49">
        <v>8018216496</v>
      </c>
      <c r="N87" s="49" t="s">
        <v>1138</v>
      </c>
      <c r="O87" s="49">
        <v>9439989571</v>
      </c>
      <c r="P87" s="49" t="s">
        <v>2512</v>
      </c>
      <c r="Q87" s="93" t="s">
        <v>3771</v>
      </c>
    </row>
    <row r="88" spans="1:17" ht="30">
      <c r="A88" s="48">
        <v>87</v>
      </c>
      <c r="B88" s="49">
        <v>21394050407</v>
      </c>
      <c r="C88" s="49" t="s">
        <v>120</v>
      </c>
      <c r="D88" s="49" t="s">
        <v>111</v>
      </c>
      <c r="E88" s="49" t="s">
        <v>111</v>
      </c>
      <c r="F88" s="49" t="s">
        <v>3092</v>
      </c>
      <c r="G88" s="49">
        <v>31198501545</v>
      </c>
      <c r="H88" s="49" t="s">
        <v>2270</v>
      </c>
      <c r="I88" s="55">
        <v>7894928268</v>
      </c>
      <c r="J88" s="49" t="s">
        <v>3515</v>
      </c>
      <c r="K88" s="49">
        <v>31031259210</v>
      </c>
      <c r="L88" s="49" t="s">
        <v>2270</v>
      </c>
      <c r="M88" s="49">
        <v>7853007996</v>
      </c>
      <c r="N88" s="49" t="s">
        <v>1138</v>
      </c>
      <c r="O88" s="49">
        <v>9439989571</v>
      </c>
      <c r="P88" s="49" t="s">
        <v>2512</v>
      </c>
      <c r="Q88" s="93" t="s">
        <v>3771</v>
      </c>
    </row>
    <row r="89" spans="1:17" ht="30">
      <c r="A89" s="48">
        <v>88</v>
      </c>
      <c r="B89" s="87">
        <v>21394050408</v>
      </c>
      <c r="C89" s="49" t="s">
        <v>167</v>
      </c>
      <c r="D89" s="49" t="s">
        <v>111</v>
      </c>
      <c r="E89" s="49" t="s">
        <v>111</v>
      </c>
      <c r="F89" s="49" t="s">
        <v>3516</v>
      </c>
      <c r="G89" s="88">
        <v>32359274057</v>
      </c>
      <c r="H89" s="49" t="s">
        <v>2270</v>
      </c>
      <c r="I89" s="55">
        <v>993825428</v>
      </c>
      <c r="J89" s="49" t="s">
        <v>3517</v>
      </c>
      <c r="K89" s="49">
        <v>11846427451</v>
      </c>
      <c r="L89" s="49" t="s">
        <v>2270</v>
      </c>
      <c r="M89" s="49">
        <v>9178052351</v>
      </c>
      <c r="N89" s="49" t="s">
        <v>1138</v>
      </c>
      <c r="O89" s="49">
        <v>9439989571</v>
      </c>
      <c r="P89" s="49" t="s">
        <v>2512</v>
      </c>
      <c r="Q89" s="93"/>
    </row>
    <row r="90" spans="1:17" ht="30">
      <c r="A90" s="48">
        <v>89</v>
      </c>
      <c r="B90" s="49">
        <v>21394050409</v>
      </c>
      <c r="C90" s="49" t="s">
        <v>168</v>
      </c>
      <c r="D90" s="49" t="s">
        <v>111</v>
      </c>
      <c r="E90" s="49" t="s">
        <v>111</v>
      </c>
      <c r="F90" s="49" t="s">
        <v>3518</v>
      </c>
      <c r="G90" s="49">
        <v>11846427020</v>
      </c>
      <c r="H90" s="49" t="s">
        <v>2270</v>
      </c>
      <c r="I90" s="55">
        <v>8457913248</v>
      </c>
      <c r="J90" s="49" t="s">
        <v>802</v>
      </c>
      <c r="K90" s="49">
        <v>11846427246</v>
      </c>
      <c r="L90" s="49" t="s">
        <v>2270</v>
      </c>
      <c r="M90" s="49">
        <v>9503441984</v>
      </c>
      <c r="N90" s="49" t="s">
        <v>1138</v>
      </c>
      <c r="O90" s="49">
        <v>9439989571</v>
      </c>
      <c r="P90" s="49" t="s">
        <v>2512</v>
      </c>
      <c r="Q90" s="93" t="s">
        <v>3771</v>
      </c>
    </row>
    <row r="91" spans="1:17" ht="30">
      <c r="A91" s="48">
        <v>90</v>
      </c>
      <c r="B91" s="49">
        <v>21394050410</v>
      </c>
      <c r="C91" s="49" t="s">
        <v>121</v>
      </c>
      <c r="D91" s="49" t="s">
        <v>111</v>
      </c>
      <c r="E91" s="49" t="s">
        <v>111</v>
      </c>
      <c r="F91" s="49" t="s">
        <v>3519</v>
      </c>
      <c r="G91" s="49">
        <v>31203999840</v>
      </c>
      <c r="H91" s="49" t="s">
        <v>2270</v>
      </c>
      <c r="I91" s="55">
        <v>9668044476</v>
      </c>
      <c r="J91" s="49" t="s">
        <v>3520</v>
      </c>
      <c r="K91" s="49">
        <v>31251399267</v>
      </c>
      <c r="L91" s="49" t="s">
        <v>2270</v>
      </c>
      <c r="M91" s="49">
        <v>8018417670</v>
      </c>
      <c r="N91" s="49" t="s">
        <v>1138</v>
      </c>
      <c r="O91" s="49">
        <v>9439989571</v>
      </c>
      <c r="P91" s="49" t="s">
        <v>2512</v>
      </c>
      <c r="Q91" s="93" t="s">
        <v>3771</v>
      </c>
    </row>
    <row r="92" spans="1:17" ht="30">
      <c r="A92" s="48">
        <v>91</v>
      </c>
      <c r="B92" s="49">
        <v>21394050411</v>
      </c>
      <c r="C92" s="49" t="s">
        <v>171</v>
      </c>
      <c r="D92" s="49" t="s">
        <v>111</v>
      </c>
      <c r="E92" s="49" t="s">
        <v>111</v>
      </c>
      <c r="F92" s="49" t="s">
        <v>3521</v>
      </c>
      <c r="G92" s="49">
        <v>11846427097</v>
      </c>
      <c r="H92" s="49" t="s">
        <v>2270</v>
      </c>
      <c r="I92" s="55">
        <v>8658121324</v>
      </c>
      <c r="J92" s="49" t="s">
        <v>380</v>
      </c>
      <c r="K92" s="49">
        <v>35435596156</v>
      </c>
      <c r="L92" s="49" t="s">
        <v>2270</v>
      </c>
      <c r="M92" s="49">
        <v>7854073180</v>
      </c>
      <c r="N92" s="49" t="s">
        <v>1138</v>
      </c>
      <c r="O92" s="49">
        <v>9439989571</v>
      </c>
      <c r="P92" s="49" t="s">
        <v>2512</v>
      </c>
      <c r="Q92" s="93"/>
    </row>
    <row r="93" spans="1:17">
      <c r="A93" s="48">
        <v>92</v>
      </c>
      <c r="B93" s="49">
        <v>21394050412</v>
      </c>
      <c r="C93" s="49" t="s">
        <v>345</v>
      </c>
      <c r="D93" s="49" t="s">
        <v>111</v>
      </c>
      <c r="E93" s="49" t="s">
        <v>111</v>
      </c>
      <c r="F93" s="49" t="s">
        <v>3522</v>
      </c>
      <c r="G93" s="49">
        <v>32058205889</v>
      </c>
      <c r="H93" s="49" t="s">
        <v>2270</v>
      </c>
      <c r="I93" s="55">
        <v>9078443465</v>
      </c>
      <c r="J93" s="49" t="s">
        <v>2400</v>
      </c>
      <c r="K93" s="49">
        <v>11846427905</v>
      </c>
      <c r="L93" s="49" t="s">
        <v>2270</v>
      </c>
      <c r="M93" s="49">
        <v>8018925334</v>
      </c>
      <c r="N93" s="49" t="s">
        <v>2460</v>
      </c>
      <c r="O93" s="49">
        <v>7749011510</v>
      </c>
      <c r="P93" s="49" t="s">
        <v>2512</v>
      </c>
      <c r="Q93" s="93" t="s">
        <v>3771</v>
      </c>
    </row>
    <row r="94" spans="1:17">
      <c r="A94" s="48">
        <v>93</v>
      </c>
      <c r="B94" s="49">
        <v>21394050413</v>
      </c>
      <c r="C94" s="49" t="s">
        <v>119</v>
      </c>
      <c r="D94" s="49" t="s">
        <v>111</v>
      </c>
      <c r="E94" s="49" t="s">
        <v>111</v>
      </c>
      <c r="F94" s="49" t="s">
        <v>2458</v>
      </c>
      <c r="G94" s="49">
        <v>31147588391</v>
      </c>
      <c r="H94" s="49" t="s">
        <v>2270</v>
      </c>
      <c r="I94" s="55">
        <v>8457902191</v>
      </c>
      <c r="J94" s="49" t="s">
        <v>2459</v>
      </c>
      <c r="K94" s="49">
        <v>31619804841</v>
      </c>
      <c r="L94" s="49" t="s">
        <v>2270</v>
      </c>
      <c r="M94" s="49">
        <v>8114881427</v>
      </c>
      <c r="N94" s="49" t="s">
        <v>2460</v>
      </c>
      <c r="O94" s="49">
        <v>7749011510</v>
      </c>
      <c r="P94" s="49" t="s">
        <v>2512</v>
      </c>
      <c r="Q94" s="93" t="s">
        <v>3771</v>
      </c>
    </row>
    <row r="95" spans="1:17">
      <c r="A95" s="48">
        <v>94</v>
      </c>
      <c r="B95" s="49">
        <v>21394050414</v>
      </c>
      <c r="C95" s="49" t="s">
        <v>337</v>
      </c>
      <c r="D95" s="49" t="s">
        <v>111</v>
      </c>
      <c r="E95" s="49" t="s">
        <v>111</v>
      </c>
      <c r="F95" s="49" t="s">
        <v>2461</v>
      </c>
      <c r="G95" s="49">
        <v>11846434333</v>
      </c>
      <c r="H95" s="49" t="s">
        <v>2270</v>
      </c>
      <c r="I95" s="55">
        <v>8658607939</v>
      </c>
      <c r="J95" s="49" t="s">
        <v>420</v>
      </c>
      <c r="K95" s="49">
        <v>31450432878</v>
      </c>
      <c r="L95" s="49" t="s">
        <v>2270</v>
      </c>
      <c r="M95" s="49">
        <v>9178994743</v>
      </c>
      <c r="N95" s="49" t="s">
        <v>2460</v>
      </c>
      <c r="O95" s="49">
        <v>7749011510</v>
      </c>
      <c r="P95" s="49" t="s">
        <v>2512</v>
      </c>
      <c r="Q95" s="93"/>
    </row>
    <row r="96" spans="1:17">
      <c r="A96" s="48">
        <v>95</v>
      </c>
      <c r="B96" s="49">
        <v>21394050415</v>
      </c>
      <c r="C96" s="49" t="s">
        <v>175</v>
      </c>
      <c r="D96" s="49" t="s">
        <v>111</v>
      </c>
      <c r="E96" s="49" t="s">
        <v>175</v>
      </c>
      <c r="F96" s="49" t="s">
        <v>2462</v>
      </c>
      <c r="G96" s="49">
        <v>11846427111</v>
      </c>
      <c r="H96" s="49" t="s">
        <v>2270</v>
      </c>
      <c r="I96" s="55">
        <v>9938996513</v>
      </c>
      <c r="J96" s="49" t="s">
        <v>2463</v>
      </c>
      <c r="K96" s="49">
        <v>11846428669</v>
      </c>
      <c r="L96" s="49" t="s">
        <v>2270</v>
      </c>
      <c r="M96" s="49">
        <v>9668109270</v>
      </c>
      <c r="N96" s="49" t="s">
        <v>2460</v>
      </c>
      <c r="O96" s="49">
        <v>7749011510</v>
      </c>
      <c r="P96" s="49" t="s">
        <v>2512</v>
      </c>
      <c r="Q96" s="93" t="s">
        <v>3773</v>
      </c>
    </row>
    <row r="97" spans="1:17">
      <c r="A97" s="48">
        <v>96</v>
      </c>
      <c r="B97" s="49">
        <v>21394050416</v>
      </c>
      <c r="C97" s="49" t="s">
        <v>173</v>
      </c>
      <c r="D97" s="49" t="s">
        <v>111</v>
      </c>
      <c r="E97" s="49" t="s">
        <v>175</v>
      </c>
      <c r="F97" s="49" t="s">
        <v>3523</v>
      </c>
      <c r="G97" s="49">
        <v>31250464079</v>
      </c>
      <c r="H97" s="49" t="s">
        <v>2270</v>
      </c>
      <c r="I97" s="55">
        <v>8457902049</v>
      </c>
      <c r="J97" s="49" t="s">
        <v>2464</v>
      </c>
      <c r="K97" s="49">
        <v>31091452950</v>
      </c>
      <c r="L97" s="49" t="s">
        <v>2270</v>
      </c>
      <c r="M97" s="49">
        <v>9668615077</v>
      </c>
      <c r="N97" s="49" t="s">
        <v>2460</v>
      </c>
      <c r="O97" s="49">
        <v>7749011510</v>
      </c>
      <c r="P97" s="49" t="s">
        <v>2512</v>
      </c>
      <c r="Q97" s="93"/>
    </row>
    <row r="98" spans="1:17">
      <c r="A98" s="48">
        <v>97</v>
      </c>
      <c r="B98" s="49">
        <v>21394050417</v>
      </c>
      <c r="C98" s="49" t="s">
        <v>174</v>
      </c>
      <c r="D98" s="49" t="s">
        <v>111</v>
      </c>
      <c r="E98" s="49" t="s">
        <v>175</v>
      </c>
      <c r="F98" s="49" t="s">
        <v>3524</v>
      </c>
      <c r="G98" s="49">
        <v>11846427473</v>
      </c>
      <c r="H98" s="49" t="s">
        <v>2270</v>
      </c>
      <c r="I98" s="55">
        <v>8114996400</v>
      </c>
      <c r="J98" s="49" t="s">
        <v>2465</v>
      </c>
      <c r="K98" s="49">
        <v>11846427712</v>
      </c>
      <c r="L98" s="49" t="s">
        <v>2270</v>
      </c>
      <c r="M98" s="49">
        <v>9668040202</v>
      </c>
      <c r="N98" s="49" t="s">
        <v>2460</v>
      </c>
      <c r="O98" s="49">
        <v>7749011510</v>
      </c>
      <c r="P98" s="49" t="s">
        <v>2512</v>
      </c>
      <c r="Q98" s="93" t="s">
        <v>3771</v>
      </c>
    </row>
    <row r="99" spans="1:17">
      <c r="A99" s="48">
        <v>98</v>
      </c>
      <c r="B99" s="49">
        <v>21394050418</v>
      </c>
      <c r="C99" s="49" t="s">
        <v>172</v>
      </c>
      <c r="D99" s="49" t="s">
        <v>111</v>
      </c>
      <c r="E99" s="49" t="s">
        <v>175</v>
      </c>
      <c r="F99" s="49" t="s">
        <v>3525</v>
      </c>
      <c r="G99" s="49">
        <v>11846434264</v>
      </c>
      <c r="H99" s="49" t="s">
        <v>2270</v>
      </c>
      <c r="I99" s="55">
        <v>7749957892</v>
      </c>
      <c r="J99" s="49" t="s">
        <v>2466</v>
      </c>
      <c r="K99" s="49">
        <v>11846427315</v>
      </c>
      <c r="L99" s="49" t="s">
        <v>2270</v>
      </c>
      <c r="M99" s="49">
        <v>7682872208</v>
      </c>
      <c r="N99" s="49" t="s">
        <v>2460</v>
      </c>
      <c r="O99" s="49">
        <v>7749011510</v>
      </c>
      <c r="P99" s="49" t="s">
        <v>2512</v>
      </c>
      <c r="Q99" s="93" t="s">
        <v>3771</v>
      </c>
    </row>
    <row r="100" spans="1:17">
      <c r="A100" s="48">
        <v>99</v>
      </c>
      <c r="B100" s="49">
        <v>21394050419</v>
      </c>
      <c r="C100" s="49" t="s">
        <v>177</v>
      </c>
      <c r="D100" s="49" t="s">
        <v>111</v>
      </c>
      <c r="E100" s="49" t="s">
        <v>175</v>
      </c>
      <c r="F100" s="49" t="s">
        <v>2467</v>
      </c>
      <c r="G100" s="49">
        <v>11846434300</v>
      </c>
      <c r="H100" s="49" t="s">
        <v>2270</v>
      </c>
      <c r="I100" s="55">
        <v>7751845856</v>
      </c>
      <c r="J100" s="49" t="s">
        <v>2468</v>
      </c>
      <c r="K100" s="49">
        <v>11846434413</v>
      </c>
      <c r="L100" s="49" t="s">
        <v>2270</v>
      </c>
      <c r="M100" s="49">
        <v>9668332478</v>
      </c>
      <c r="N100" s="49" t="s">
        <v>2460</v>
      </c>
      <c r="O100" s="49">
        <v>7749011510</v>
      </c>
      <c r="P100" s="49" t="s">
        <v>2512</v>
      </c>
      <c r="Q100" s="93" t="s">
        <v>3771</v>
      </c>
    </row>
    <row r="101" spans="1:17">
      <c r="A101" s="48">
        <v>100</v>
      </c>
      <c r="B101" s="49">
        <v>21394050420</v>
      </c>
      <c r="C101" s="49" t="s">
        <v>176</v>
      </c>
      <c r="D101" s="49" t="s">
        <v>111</v>
      </c>
      <c r="E101" s="49" t="s">
        <v>175</v>
      </c>
      <c r="F101" s="49" t="s">
        <v>2469</v>
      </c>
      <c r="G101" s="49">
        <v>31798148289</v>
      </c>
      <c r="H101" s="49" t="s">
        <v>2270</v>
      </c>
      <c r="I101" s="55">
        <v>9178997814</v>
      </c>
      <c r="J101" s="49"/>
      <c r="K101" s="49"/>
      <c r="L101" s="49"/>
      <c r="M101" s="49"/>
      <c r="N101" s="49" t="s">
        <v>2460</v>
      </c>
      <c r="O101" s="49">
        <v>7749011510</v>
      </c>
      <c r="P101" s="49" t="s">
        <v>2491</v>
      </c>
      <c r="Q101" s="93"/>
    </row>
    <row r="102" spans="1:17">
      <c r="A102" s="48">
        <v>101</v>
      </c>
      <c r="B102" s="49">
        <v>21394050501</v>
      </c>
      <c r="C102" s="49" t="s">
        <v>116</v>
      </c>
      <c r="D102" s="49" t="s">
        <v>116</v>
      </c>
      <c r="E102" s="49" t="s">
        <v>116</v>
      </c>
      <c r="F102" s="49" t="s">
        <v>3526</v>
      </c>
      <c r="G102" s="49">
        <v>11846428455</v>
      </c>
      <c r="H102" s="49" t="s">
        <v>2270</v>
      </c>
      <c r="I102" s="55">
        <v>8895059573</v>
      </c>
      <c r="J102" s="49" t="s">
        <v>3372</v>
      </c>
      <c r="K102" s="49">
        <v>11846427858</v>
      </c>
      <c r="L102" s="49" t="s">
        <v>2270</v>
      </c>
      <c r="M102" s="49">
        <v>81146633908</v>
      </c>
      <c r="N102" s="49" t="s">
        <v>3743</v>
      </c>
      <c r="O102" s="49">
        <v>6370288267</v>
      </c>
      <c r="P102" s="49" t="s">
        <v>2512</v>
      </c>
      <c r="Q102" s="93" t="s">
        <v>3771</v>
      </c>
    </row>
    <row r="103" spans="1:17">
      <c r="A103" s="48">
        <v>102</v>
      </c>
      <c r="B103" s="49">
        <v>21394050502</v>
      </c>
      <c r="C103" s="49" t="s">
        <v>231</v>
      </c>
      <c r="D103" s="49" t="s">
        <v>116</v>
      </c>
      <c r="E103" s="49" t="s">
        <v>116</v>
      </c>
      <c r="F103" s="49" t="s">
        <v>3527</v>
      </c>
      <c r="G103" s="49">
        <v>11846428217</v>
      </c>
      <c r="H103" s="49" t="s">
        <v>2270</v>
      </c>
      <c r="I103" s="80">
        <v>9937063206</v>
      </c>
      <c r="J103" s="49" t="s">
        <v>561</v>
      </c>
      <c r="K103" s="49">
        <v>35871911310</v>
      </c>
      <c r="L103" s="49" t="s">
        <v>2270</v>
      </c>
      <c r="M103" s="49">
        <v>8456019018</v>
      </c>
      <c r="N103" s="49" t="s">
        <v>3743</v>
      </c>
      <c r="O103" s="49">
        <v>6370288267</v>
      </c>
      <c r="P103" s="49" t="s">
        <v>2512</v>
      </c>
      <c r="Q103" s="93"/>
    </row>
    <row r="104" spans="1:17">
      <c r="A104" s="48">
        <v>103</v>
      </c>
      <c r="B104" s="49">
        <v>21394050503</v>
      </c>
      <c r="C104" s="49" t="s">
        <v>228</v>
      </c>
      <c r="D104" s="49" t="s">
        <v>116</v>
      </c>
      <c r="E104" s="49" t="s">
        <v>219</v>
      </c>
      <c r="F104" s="49" t="s">
        <v>3528</v>
      </c>
      <c r="G104" s="49">
        <v>11846427202</v>
      </c>
      <c r="H104" s="49" t="s">
        <v>2270</v>
      </c>
      <c r="I104" s="55">
        <v>9937782266</v>
      </c>
      <c r="J104" s="49" t="s">
        <v>3529</v>
      </c>
      <c r="K104" s="49">
        <v>11846434037</v>
      </c>
      <c r="L104" s="49" t="s">
        <v>2270</v>
      </c>
      <c r="M104" s="49">
        <v>7077184413</v>
      </c>
      <c r="N104" s="49" t="s">
        <v>3743</v>
      </c>
      <c r="O104" s="49">
        <v>6370288267</v>
      </c>
      <c r="P104" s="49" t="s">
        <v>2512</v>
      </c>
      <c r="Q104" s="93"/>
    </row>
    <row r="105" spans="1:17">
      <c r="A105" s="48">
        <v>104</v>
      </c>
      <c r="B105" s="49">
        <v>21394050504</v>
      </c>
      <c r="C105" s="49" t="s">
        <v>227</v>
      </c>
      <c r="D105" s="49" t="s">
        <v>116</v>
      </c>
      <c r="E105" s="49" t="s">
        <v>226</v>
      </c>
      <c r="F105" s="49" t="s">
        <v>3530</v>
      </c>
      <c r="G105" s="49">
        <v>11846434707</v>
      </c>
      <c r="H105" s="49" t="s">
        <v>2270</v>
      </c>
      <c r="I105" s="55">
        <v>8895059573</v>
      </c>
      <c r="J105" s="49" t="s">
        <v>2503</v>
      </c>
      <c r="K105" s="49">
        <v>37494148145</v>
      </c>
      <c r="L105" s="49" t="s">
        <v>2270</v>
      </c>
      <c r="M105" s="49"/>
      <c r="N105" s="49" t="s">
        <v>3743</v>
      </c>
      <c r="O105" s="49">
        <v>6370288267</v>
      </c>
      <c r="P105" s="49" t="s">
        <v>2512</v>
      </c>
      <c r="Q105" s="93" t="s">
        <v>3771</v>
      </c>
    </row>
    <row r="106" spans="1:17">
      <c r="A106" s="48">
        <v>105</v>
      </c>
      <c r="B106" s="49">
        <v>21394050505</v>
      </c>
      <c r="C106" s="49" t="s">
        <v>230</v>
      </c>
      <c r="D106" s="49" t="s">
        <v>116</v>
      </c>
      <c r="E106" s="49" t="s">
        <v>116</v>
      </c>
      <c r="F106" s="49" t="s">
        <v>3531</v>
      </c>
      <c r="G106" s="49">
        <v>11846434956</v>
      </c>
      <c r="H106" s="49" t="s">
        <v>2270</v>
      </c>
      <c r="I106" s="55">
        <v>9827714045</v>
      </c>
      <c r="J106" s="49" t="s">
        <v>107</v>
      </c>
      <c r="K106" s="49">
        <v>11846435439</v>
      </c>
      <c r="L106" s="49" t="s">
        <v>2270</v>
      </c>
      <c r="M106" s="49"/>
      <c r="N106" s="49" t="s">
        <v>3743</v>
      </c>
      <c r="O106" s="49">
        <v>6370288267</v>
      </c>
      <c r="P106" s="49" t="s">
        <v>2512</v>
      </c>
      <c r="Q106" s="93"/>
    </row>
    <row r="107" spans="1:17">
      <c r="A107" s="48">
        <v>106</v>
      </c>
      <c r="B107" s="49">
        <v>21394050506</v>
      </c>
      <c r="C107" s="49" t="s">
        <v>254</v>
      </c>
      <c r="D107" s="49" t="s">
        <v>116</v>
      </c>
      <c r="E107" s="49" t="s">
        <v>116</v>
      </c>
      <c r="F107" s="49" t="s">
        <v>558</v>
      </c>
      <c r="G107" s="49">
        <v>31265924420</v>
      </c>
      <c r="H107" s="49" t="s">
        <v>2270</v>
      </c>
      <c r="I107" s="55">
        <v>8895979567</v>
      </c>
      <c r="J107" s="49" t="s">
        <v>3532</v>
      </c>
      <c r="K107" s="49">
        <v>31153052760</v>
      </c>
      <c r="L107" s="49" t="s">
        <v>2270</v>
      </c>
      <c r="M107" s="49"/>
      <c r="N107" s="49" t="s">
        <v>3743</v>
      </c>
      <c r="O107" s="49">
        <v>6370288267</v>
      </c>
      <c r="P107" s="49" t="s">
        <v>2512</v>
      </c>
      <c r="Q107" s="93" t="s">
        <v>3771</v>
      </c>
    </row>
    <row r="108" spans="1:17">
      <c r="A108" s="48">
        <v>107</v>
      </c>
      <c r="B108" s="49">
        <v>21394050507</v>
      </c>
      <c r="C108" s="49" t="s">
        <v>344</v>
      </c>
      <c r="D108" s="49" t="s">
        <v>116</v>
      </c>
      <c r="E108" s="49" t="s">
        <v>116</v>
      </c>
      <c r="F108" s="49" t="s">
        <v>821</v>
      </c>
      <c r="G108" s="49">
        <v>31203992517</v>
      </c>
      <c r="H108" s="49" t="s">
        <v>2270</v>
      </c>
      <c r="I108" s="55">
        <v>9937752467</v>
      </c>
      <c r="J108" s="49" t="s">
        <v>3533</v>
      </c>
      <c r="K108" s="49">
        <v>31156256921</v>
      </c>
      <c r="L108" s="49" t="s">
        <v>2270</v>
      </c>
      <c r="M108" s="49"/>
      <c r="N108" s="49" t="s">
        <v>3743</v>
      </c>
      <c r="O108" s="49">
        <v>6370288267</v>
      </c>
      <c r="P108" s="49" t="s">
        <v>2512</v>
      </c>
      <c r="Q108" s="93" t="s">
        <v>3772</v>
      </c>
    </row>
    <row r="109" spans="1:17">
      <c r="A109" s="48">
        <v>108</v>
      </c>
      <c r="B109" s="49">
        <v>21394050508</v>
      </c>
      <c r="C109" s="49" t="s">
        <v>226</v>
      </c>
      <c r="D109" s="49" t="s">
        <v>116</v>
      </c>
      <c r="E109" s="49" t="s">
        <v>226</v>
      </c>
      <c r="F109" s="49" t="s">
        <v>3534</v>
      </c>
      <c r="G109" s="49">
        <v>11846429196</v>
      </c>
      <c r="H109" s="49" t="s">
        <v>2270</v>
      </c>
      <c r="I109" s="55">
        <v>8658484746</v>
      </c>
      <c r="J109" s="49" t="s">
        <v>2478</v>
      </c>
      <c r="K109" s="49">
        <v>11846429367</v>
      </c>
      <c r="L109" s="49" t="s">
        <v>2270</v>
      </c>
      <c r="M109" s="49"/>
      <c r="N109" s="49" t="s">
        <v>3743</v>
      </c>
      <c r="O109" s="49">
        <v>6370288267</v>
      </c>
      <c r="P109" s="49" t="s">
        <v>2512</v>
      </c>
      <c r="Q109" s="93"/>
    </row>
    <row r="110" spans="1:17">
      <c r="A110" s="48">
        <v>109</v>
      </c>
      <c r="B110" s="49">
        <v>21394050509</v>
      </c>
      <c r="C110" s="49" t="s">
        <v>248</v>
      </c>
      <c r="D110" s="49" t="s">
        <v>116</v>
      </c>
      <c r="E110" s="49" t="s">
        <v>226</v>
      </c>
      <c r="F110" s="49" t="s">
        <v>3535</v>
      </c>
      <c r="G110" s="49">
        <v>11846435188</v>
      </c>
      <c r="H110" s="49" t="s">
        <v>2270</v>
      </c>
      <c r="I110" s="55">
        <v>7077464892</v>
      </c>
      <c r="J110" s="49" t="s">
        <v>3536</v>
      </c>
      <c r="K110" s="49">
        <v>31153549422</v>
      </c>
      <c r="L110" s="49" t="s">
        <v>2270</v>
      </c>
      <c r="M110" s="49">
        <v>7804923818</v>
      </c>
      <c r="N110" s="49" t="s">
        <v>3743</v>
      </c>
      <c r="O110" s="49">
        <v>6370288267</v>
      </c>
      <c r="P110" s="49" t="s">
        <v>2512</v>
      </c>
      <c r="Q110" s="93"/>
    </row>
    <row r="111" spans="1:17">
      <c r="A111" s="48">
        <v>110</v>
      </c>
      <c r="B111" s="49">
        <v>21394050510</v>
      </c>
      <c r="C111" s="49" t="s">
        <v>250</v>
      </c>
      <c r="D111" s="49" t="s">
        <v>116</v>
      </c>
      <c r="E111" s="49" t="s">
        <v>226</v>
      </c>
      <c r="F111" s="49" t="s">
        <v>1111</v>
      </c>
      <c r="G111" s="49">
        <v>31696702439</v>
      </c>
      <c r="H111" s="49" t="s">
        <v>2270</v>
      </c>
      <c r="I111" s="55">
        <v>7828963324</v>
      </c>
      <c r="J111" s="49" t="s">
        <v>3537</v>
      </c>
      <c r="K111" s="49">
        <v>31154525818</v>
      </c>
      <c r="L111" s="49" t="s">
        <v>2270</v>
      </c>
      <c r="M111" s="49">
        <v>9301969404</v>
      </c>
      <c r="N111" s="49" t="s">
        <v>3743</v>
      </c>
      <c r="O111" s="49">
        <v>6370288267</v>
      </c>
      <c r="P111" s="49" t="s">
        <v>2512</v>
      </c>
      <c r="Q111" s="93" t="s">
        <v>3771</v>
      </c>
    </row>
    <row r="112" spans="1:17">
      <c r="A112" s="48">
        <v>111</v>
      </c>
      <c r="B112" s="87">
        <v>21394050511</v>
      </c>
      <c r="C112" s="49" t="s">
        <v>258</v>
      </c>
      <c r="D112" s="49" t="s">
        <v>116</v>
      </c>
      <c r="E112" s="49" t="s">
        <v>116</v>
      </c>
      <c r="F112" s="49" t="s">
        <v>89</v>
      </c>
      <c r="G112" s="88">
        <v>37673469723</v>
      </c>
      <c r="H112" s="49" t="s">
        <v>2270</v>
      </c>
      <c r="I112" s="80">
        <v>8480453579</v>
      </c>
      <c r="J112" s="49" t="s">
        <v>3137</v>
      </c>
      <c r="K112" s="49">
        <v>84009751146</v>
      </c>
      <c r="L112" s="49" t="s">
        <v>2277</v>
      </c>
      <c r="M112" s="49"/>
      <c r="N112" s="49" t="s">
        <v>3743</v>
      </c>
      <c r="O112" s="49">
        <v>6370288267</v>
      </c>
      <c r="P112" s="49" t="s">
        <v>2512</v>
      </c>
      <c r="Q112" s="93"/>
    </row>
    <row r="113" spans="1:17" ht="30">
      <c r="A113" s="48">
        <v>112</v>
      </c>
      <c r="B113" s="49">
        <v>21394050512</v>
      </c>
      <c r="C113" s="49" t="s">
        <v>257</v>
      </c>
      <c r="D113" s="49" t="s">
        <v>116</v>
      </c>
      <c r="E113" s="49" t="s">
        <v>257</v>
      </c>
      <c r="F113" s="49" t="s">
        <v>3538</v>
      </c>
      <c r="G113" s="49">
        <v>11846428013</v>
      </c>
      <c r="H113" s="49" t="s">
        <v>2270</v>
      </c>
      <c r="I113" s="55">
        <v>9556205625</v>
      </c>
      <c r="J113" s="49" t="s">
        <v>3539</v>
      </c>
      <c r="K113" s="49">
        <v>11846429301</v>
      </c>
      <c r="L113" s="49" t="s">
        <v>2270</v>
      </c>
      <c r="M113" s="49">
        <v>8763868414</v>
      </c>
      <c r="N113" s="49" t="s">
        <v>3744</v>
      </c>
      <c r="O113" s="49">
        <v>8018761418</v>
      </c>
      <c r="P113" s="49" t="s">
        <v>2512</v>
      </c>
      <c r="Q113" s="93"/>
    </row>
    <row r="114" spans="1:17" ht="30">
      <c r="A114" s="48">
        <v>113</v>
      </c>
      <c r="B114" s="49">
        <v>21394050513</v>
      </c>
      <c r="C114" s="49" t="s">
        <v>296</v>
      </c>
      <c r="D114" s="49" t="s">
        <v>116</v>
      </c>
      <c r="E114" s="49" t="s">
        <v>257</v>
      </c>
      <c r="F114" s="49" t="s">
        <v>3540</v>
      </c>
      <c r="G114" s="49">
        <v>31203995788</v>
      </c>
      <c r="H114" s="49" t="s">
        <v>2270</v>
      </c>
      <c r="I114" s="55">
        <v>8018734236</v>
      </c>
      <c r="J114" s="49" t="s">
        <v>3541</v>
      </c>
      <c r="K114" s="49">
        <v>31160902674</v>
      </c>
      <c r="L114" s="49" t="s">
        <v>2270</v>
      </c>
      <c r="M114" s="49">
        <v>8480858759</v>
      </c>
      <c r="N114" s="49" t="s">
        <v>3744</v>
      </c>
      <c r="O114" s="49">
        <v>8018761418</v>
      </c>
      <c r="P114" s="49" t="s">
        <v>2512</v>
      </c>
      <c r="Q114" s="93" t="s">
        <v>3772</v>
      </c>
    </row>
    <row r="115" spans="1:17" ht="30">
      <c r="A115" s="48">
        <v>114</v>
      </c>
      <c r="B115" s="49">
        <v>21394050514</v>
      </c>
      <c r="C115" s="49" t="s">
        <v>225</v>
      </c>
      <c r="D115" s="49" t="s">
        <v>116</v>
      </c>
      <c r="E115" s="49" t="s">
        <v>257</v>
      </c>
      <c r="F115" s="49" t="s">
        <v>1099</v>
      </c>
      <c r="G115" s="49">
        <v>11846428513</v>
      </c>
      <c r="H115" s="49" t="s">
        <v>2270</v>
      </c>
      <c r="I115" s="55">
        <v>8251828059</v>
      </c>
      <c r="J115" s="49" t="s">
        <v>3542</v>
      </c>
      <c r="K115" s="49">
        <v>11846428502</v>
      </c>
      <c r="L115" s="49" t="s">
        <v>2270</v>
      </c>
      <c r="M115" s="49"/>
      <c r="N115" s="49" t="s">
        <v>3744</v>
      </c>
      <c r="O115" s="49">
        <v>8018761418</v>
      </c>
      <c r="P115" s="49" t="s">
        <v>2512</v>
      </c>
      <c r="Q115" s="93"/>
    </row>
    <row r="116" spans="1:17" ht="30">
      <c r="A116" s="48">
        <v>115</v>
      </c>
      <c r="B116" s="49">
        <v>21394050515</v>
      </c>
      <c r="C116" s="49" t="s">
        <v>249</v>
      </c>
      <c r="D116" s="49" t="s">
        <v>116</v>
      </c>
      <c r="E116" s="49" t="s">
        <v>257</v>
      </c>
      <c r="F116" s="49" t="s">
        <v>3543</v>
      </c>
      <c r="G116" s="49">
        <v>11846434796</v>
      </c>
      <c r="H116" s="49" t="s">
        <v>2270</v>
      </c>
      <c r="I116" s="55">
        <v>8103967768</v>
      </c>
      <c r="J116" s="49" t="s">
        <v>3544</v>
      </c>
      <c r="K116" s="49">
        <v>31094722539</v>
      </c>
      <c r="L116" s="49" t="s">
        <v>2270</v>
      </c>
      <c r="M116" s="49"/>
      <c r="N116" s="49" t="s">
        <v>3744</v>
      </c>
      <c r="O116" s="49">
        <v>8018761418</v>
      </c>
      <c r="P116" s="49" t="s">
        <v>2512</v>
      </c>
      <c r="Q116" s="93" t="s">
        <v>3772</v>
      </c>
    </row>
    <row r="117" spans="1:17" ht="30">
      <c r="A117" s="48">
        <v>116</v>
      </c>
      <c r="B117" s="49">
        <v>21394050516</v>
      </c>
      <c r="C117" s="49" t="s">
        <v>253</v>
      </c>
      <c r="D117" s="49" t="s">
        <v>116</v>
      </c>
      <c r="E117" s="49" t="s">
        <v>257</v>
      </c>
      <c r="F117" s="49" t="s">
        <v>3545</v>
      </c>
      <c r="G117" s="49">
        <v>31323544490</v>
      </c>
      <c r="H117" s="49" t="s">
        <v>2270</v>
      </c>
      <c r="I117" s="55">
        <v>8457069668</v>
      </c>
      <c r="J117" s="49" t="s">
        <v>3546</v>
      </c>
      <c r="K117" s="49">
        <v>31153046337</v>
      </c>
      <c r="L117" s="49" t="s">
        <v>2270</v>
      </c>
      <c r="M117" s="49">
        <v>8763896708</v>
      </c>
      <c r="N117" s="49" t="s">
        <v>3744</v>
      </c>
      <c r="O117" s="49">
        <v>8018761418</v>
      </c>
      <c r="P117" s="49" t="s">
        <v>2512</v>
      </c>
      <c r="Q117" s="93" t="s">
        <v>3772</v>
      </c>
    </row>
    <row r="118" spans="1:17" ht="30">
      <c r="A118" s="48">
        <v>117</v>
      </c>
      <c r="B118" s="49">
        <v>21394050517</v>
      </c>
      <c r="C118" s="49" t="s">
        <v>255</v>
      </c>
      <c r="D118" s="49" t="s">
        <v>116</v>
      </c>
      <c r="E118" s="49" t="s">
        <v>257</v>
      </c>
      <c r="F118" s="49" t="s">
        <v>3547</v>
      </c>
      <c r="G118" s="49">
        <v>11846428182</v>
      </c>
      <c r="H118" s="49" t="s">
        <v>2270</v>
      </c>
      <c r="I118" s="55">
        <v>8114816778</v>
      </c>
      <c r="J118" s="49" t="s">
        <v>2521</v>
      </c>
      <c r="K118" s="49">
        <v>11846428308</v>
      </c>
      <c r="L118" s="49" t="s">
        <v>2270</v>
      </c>
      <c r="M118" s="49"/>
      <c r="N118" s="49" t="s">
        <v>3744</v>
      </c>
      <c r="O118" s="49">
        <v>8018761418</v>
      </c>
      <c r="P118" s="49" t="s">
        <v>2512</v>
      </c>
      <c r="Q118" s="93"/>
    </row>
    <row r="119" spans="1:17" ht="30">
      <c r="A119" s="48">
        <v>118</v>
      </c>
      <c r="B119" s="49">
        <v>21394050518</v>
      </c>
      <c r="C119" s="49" t="s">
        <v>256</v>
      </c>
      <c r="D119" s="49" t="s">
        <v>116</v>
      </c>
      <c r="E119" s="49" t="s">
        <v>257</v>
      </c>
      <c r="F119" s="49" t="s">
        <v>3548</v>
      </c>
      <c r="G119" s="49">
        <v>31714696132</v>
      </c>
      <c r="H119" s="49" t="s">
        <v>2270</v>
      </c>
      <c r="I119" s="55">
        <v>8114816778</v>
      </c>
      <c r="J119" s="49" t="s">
        <v>1107</v>
      </c>
      <c r="K119" s="49">
        <v>31874812134</v>
      </c>
      <c r="L119" s="49" t="s">
        <v>2270</v>
      </c>
      <c r="M119" s="49">
        <v>9777131453</v>
      </c>
      <c r="N119" s="49" t="s">
        <v>3744</v>
      </c>
      <c r="O119" s="49">
        <v>8018761418</v>
      </c>
      <c r="P119" s="49" t="s">
        <v>2512</v>
      </c>
      <c r="Q119" s="93"/>
    </row>
    <row r="120" spans="1:17" ht="30">
      <c r="A120" s="48">
        <v>119</v>
      </c>
      <c r="B120" s="49">
        <v>21394050519</v>
      </c>
      <c r="C120" s="49" t="s">
        <v>252</v>
      </c>
      <c r="D120" s="49" t="s">
        <v>116</v>
      </c>
      <c r="E120" s="49" t="s">
        <v>257</v>
      </c>
      <c r="F120" s="49" t="s">
        <v>3549</v>
      </c>
      <c r="G120" s="49">
        <v>11846428772</v>
      </c>
      <c r="H120" s="49" t="s">
        <v>2270</v>
      </c>
      <c r="I120" s="55">
        <v>9937852263</v>
      </c>
      <c r="J120" s="49" t="s">
        <v>3550</v>
      </c>
      <c r="K120" s="49">
        <v>11846428761</v>
      </c>
      <c r="L120" s="49" t="s">
        <v>2270</v>
      </c>
      <c r="M120" s="49"/>
      <c r="N120" s="49" t="s">
        <v>3744</v>
      </c>
      <c r="O120" s="49">
        <v>8018761418</v>
      </c>
      <c r="P120" s="49" t="s">
        <v>2512</v>
      </c>
      <c r="Q120" s="93" t="s">
        <v>3772</v>
      </c>
    </row>
    <row r="121" spans="1:17" ht="30">
      <c r="A121" s="48">
        <v>120</v>
      </c>
      <c r="B121" s="49">
        <v>21394050520</v>
      </c>
      <c r="C121" s="49" t="s">
        <v>251</v>
      </c>
      <c r="D121" s="49" t="s">
        <v>116</v>
      </c>
      <c r="E121" s="49" t="s">
        <v>257</v>
      </c>
      <c r="F121" s="49" t="s">
        <v>3551</v>
      </c>
      <c r="G121" s="49">
        <v>11846437094</v>
      </c>
      <c r="H121" s="49" t="s">
        <v>2270</v>
      </c>
      <c r="I121" s="55">
        <v>9439573735</v>
      </c>
      <c r="J121" s="49" t="s">
        <v>74</v>
      </c>
      <c r="K121" s="49">
        <v>31251388722</v>
      </c>
      <c r="L121" s="49" t="s">
        <v>2270</v>
      </c>
      <c r="M121" s="49"/>
      <c r="N121" s="49" t="s">
        <v>3744</v>
      </c>
      <c r="O121" s="49">
        <v>8018761418</v>
      </c>
      <c r="P121" s="49" t="s">
        <v>2512</v>
      </c>
      <c r="Q121" s="93"/>
    </row>
    <row r="122" spans="1:17" ht="30">
      <c r="A122" s="48">
        <v>121</v>
      </c>
      <c r="B122" s="49">
        <v>21394050521</v>
      </c>
      <c r="C122" s="49" t="s">
        <v>2306</v>
      </c>
      <c r="D122" s="49" t="s">
        <v>116</v>
      </c>
      <c r="E122" s="49" t="s">
        <v>257</v>
      </c>
      <c r="F122" s="49" t="s">
        <v>3552</v>
      </c>
      <c r="G122" s="49">
        <v>31203986365</v>
      </c>
      <c r="H122" s="49" t="s">
        <v>2270</v>
      </c>
      <c r="I122" s="55">
        <v>7894547161</v>
      </c>
      <c r="J122" s="49" t="s">
        <v>1099</v>
      </c>
      <c r="K122" s="49">
        <v>31310678473</v>
      </c>
      <c r="L122" s="49" t="s">
        <v>2270</v>
      </c>
      <c r="M122" s="49"/>
      <c r="N122" s="49" t="s">
        <v>3744</v>
      </c>
      <c r="O122" s="49">
        <v>8018761418</v>
      </c>
      <c r="P122" s="49" t="s">
        <v>2512</v>
      </c>
      <c r="Q122" s="93" t="s">
        <v>3772</v>
      </c>
    </row>
    <row r="123" spans="1:17" ht="30">
      <c r="A123" s="48">
        <v>122</v>
      </c>
      <c r="B123" s="49">
        <v>21394050522</v>
      </c>
      <c r="C123" s="49" t="s">
        <v>229</v>
      </c>
      <c r="D123" s="49" t="s">
        <v>116</v>
      </c>
      <c r="E123" s="49" t="s">
        <v>257</v>
      </c>
      <c r="F123" s="49" t="s">
        <v>3553</v>
      </c>
      <c r="G123" s="49">
        <v>11846434730</v>
      </c>
      <c r="H123" s="49" t="s">
        <v>2270</v>
      </c>
      <c r="I123" s="55">
        <v>9178772192</v>
      </c>
      <c r="J123" s="49" t="s">
        <v>1127</v>
      </c>
      <c r="K123" s="49">
        <v>31326825014</v>
      </c>
      <c r="L123" s="49" t="s">
        <v>2270</v>
      </c>
      <c r="M123" s="49">
        <v>9556872778</v>
      </c>
      <c r="N123" s="49" t="s">
        <v>3744</v>
      </c>
      <c r="O123" s="49">
        <v>8018761418</v>
      </c>
      <c r="P123" s="49" t="s">
        <v>2512</v>
      </c>
      <c r="Q123" s="93"/>
    </row>
    <row r="124" spans="1:17" ht="30">
      <c r="A124" s="48">
        <v>123</v>
      </c>
      <c r="B124" s="49">
        <v>21394050523</v>
      </c>
      <c r="C124" s="49" t="s">
        <v>343</v>
      </c>
      <c r="D124" s="49" t="s">
        <v>116</v>
      </c>
      <c r="E124" s="49" t="s">
        <v>257</v>
      </c>
      <c r="F124" s="49" t="s">
        <v>2522</v>
      </c>
      <c r="G124" s="49">
        <v>31377614536</v>
      </c>
      <c r="H124" s="49" t="s">
        <v>2270</v>
      </c>
      <c r="I124" s="55">
        <v>99377402675</v>
      </c>
      <c r="J124" s="49" t="s">
        <v>3515</v>
      </c>
      <c r="K124" s="49">
        <v>31086842120</v>
      </c>
      <c r="L124" s="49" t="s">
        <v>2270</v>
      </c>
      <c r="M124" s="49">
        <v>8763868110</v>
      </c>
      <c r="N124" s="49" t="s">
        <v>3744</v>
      </c>
      <c r="O124" s="49">
        <v>8018761418</v>
      </c>
      <c r="P124" s="49" t="s">
        <v>2512</v>
      </c>
      <c r="Q124" s="93"/>
    </row>
    <row r="125" spans="1:17" ht="30">
      <c r="A125" s="48">
        <v>124</v>
      </c>
      <c r="B125" s="49">
        <v>21394050524</v>
      </c>
      <c r="C125" s="49" t="s">
        <v>327</v>
      </c>
      <c r="D125" s="49" t="s">
        <v>116</v>
      </c>
      <c r="E125" s="49" t="s">
        <v>226</v>
      </c>
      <c r="F125" s="49" t="s">
        <v>3086</v>
      </c>
      <c r="G125" s="49">
        <v>31833569887</v>
      </c>
      <c r="H125" s="49" t="s">
        <v>2270</v>
      </c>
      <c r="I125" s="55">
        <v>9098306297</v>
      </c>
      <c r="J125" s="49"/>
      <c r="K125" s="49"/>
      <c r="L125" s="49"/>
      <c r="M125" s="49"/>
      <c r="N125" s="49" t="s">
        <v>3744</v>
      </c>
      <c r="O125" s="49">
        <v>8018761418</v>
      </c>
      <c r="P125" s="49" t="s">
        <v>2491</v>
      </c>
      <c r="Q125" s="93" t="s">
        <v>3771</v>
      </c>
    </row>
    <row r="126" spans="1:17" ht="30">
      <c r="A126" s="48">
        <v>125</v>
      </c>
      <c r="B126" s="49">
        <v>21394050525</v>
      </c>
      <c r="C126" s="49" t="s">
        <v>2492</v>
      </c>
      <c r="D126" s="49" t="s">
        <v>116</v>
      </c>
      <c r="E126" s="49" t="s">
        <v>226</v>
      </c>
      <c r="F126" s="49" t="s">
        <v>3554</v>
      </c>
      <c r="G126" s="49">
        <v>32075115565</v>
      </c>
      <c r="H126" s="49" t="s">
        <v>2270</v>
      </c>
      <c r="I126" s="55">
        <v>9668754967</v>
      </c>
      <c r="J126" s="49"/>
      <c r="K126" s="49"/>
      <c r="L126" s="49"/>
      <c r="M126" s="49"/>
      <c r="N126" s="49" t="s">
        <v>3744</v>
      </c>
      <c r="O126" s="49">
        <v>8018761418</v>
      </c>
      <c r="P126" s="49" t="s">
        <v>2491</v>
      </c>
      <c r="Q126" s="93"/>
    </row>
    <row r="127" spans="1:17" ht="30">
      <c r="A127" s="48">
        <v>126</v>
      </c>
      <c r="B127" s="49">
        <v>21394050526</v>
      </c>
      <c r="C127" s="49" t="s">
        <v>328</v>
      </c>
      <c r="D127" s="49" t="s">
        <v>116</v>
      </c>
      <c r="E127" s="49" t="s">
        <v>116</v>
      </c>
      <c r="F127" s="49" t="s">
        <v>3555</v>
      </c>
      <c r="G127" s="49">
        <v>36134497344</v>
      </c>
      <c r="H127" s="49" t="s">
        <v>2270</v>
      </c>
      <c r="I127" s="55">
        <v>8658008523</v>
      </c>
      <c r="J127" s="49"/>
      <c r="K127" s="49"/>
      <c r="L127" s="49"/>
      <c r="M127" s="49"/>
      <c r="N127" s="49" t="s">
        <v>3744</v>
      </c>
      <c r="O127" s="49">
        <v>8018761418</v>
      </c>
      <c r="P127" s="49" t="s">
        <v>2491</v>
      </c>
      <c r="Q127" s="93"/>
    </row>
    <row r="128" spans="1:17">
      <c r="A128" s="48">
        <v>127</v>
      </c>
      <c r="B128" s="49">
        <v>21394050601</v>
      </c>
      <c r="C128" s="49" t="s">
        <v>247</v>
      </c>
      <c r="D128" s="49" t="s">
        <v>113</v>
      </c>
      <c r="E128" s="49" t="s">
        <v>113</v>
      </c>
      <c r="F128" s="49" t="s">
        <v>3556</v>
      </c>
      <c r="G128" s="49">
        <v>11846428240</v>
      </c>
      <c r="H128" s="49" t="s">
        <v>2270</v>
      </c>
      <c r="I128" s="55">
        <v>7327011012</v>
      </c>
      <c r="J128" s="49" t="s">
        <v>3557</v>
      </c>
      <c r="K128" s="49">
        <v>11846427698</v>
      </c>
      <c r="L128" s="49" t="s">
        <v>2270</v>
      </c>
      <c r="M128" s="49">
        <v>9668794731</v>
      </c>
      <c r="N128" s="49" t="s">
        <v>3745</v>
      </c>
      <c r="O128" s="49">
        <v>9777154305</v>
      </c>
      <c r="P128" s="49" t="s">
        <v>2512</v>
      </c>
      <c r="Q128" s="93"/>
    </row>
    <row r="129" spans="1:17">
      <c r="A129" s="48">
        <v>128</v>
      </c>
      <c r="B129" s="49">
        <v>21394050602</v>
      </c>
      <c r="C129" s="49" t="s">
        <v>178</v>
      </c>
      <c r="D129" s="49" t="s">
        <v>113</v>
      </c>
      <c r="E129" s="49" t="s">
        <v>113</v>
      </c>
      <c r="F129" s="49" t="s">
        <v>3558</v>
      </c>
      <c r="G129" s="49">
        <v>11846428115</v>
      </c>
      <c r="H129" s="49" t="s">
        <v>2270</v>
      </c>
      <c r="I129" s="55">
        <v>8457813960</v>
      </c>
      <c r="J129" s="49" t="s">
        <v>3559</v>
      </c>
      <c r="K129" s="49">
        <v>11846427687</v>
      </c>
      <c r="L129" s="49" t="s">
        <v>2270</v>
      </c>
      <c r="M129" s="49">
        <v>9938525185</v>
      </c>
      <c r="N129" s="49" t="s">
        <v>3745</v>
      </c>
      <c r="O129" s="49">
        <v>9777154305</v>
      </c>
      <c r="P129" s="49" t="s">
        <v>2512</v>
      </c>
      <c r="Q129" s="93"/>
    </row>
    <row r="130" spans="1:17">
      <c r="A130" s="48">
        <v>129</v>
      </c>
      <c r="B130" s="49">
        <v>21394050603</v>
      </c>
      <c r="C130" s="49" t="s">
        <v>220</v>
      </c>
      <c r="D130" s="49" t="s">
        <v>113</v>
      </c>
      <c r="E130" s="49" t="s">
        <v>113</v>
      </c>
      <c r="F130" s="49" t="s">
        <v>3560</v>
      </c>
      <c r="G130" s="49">
        <v>31338825123</v>
      </c>
      <c r="H130" s="49" t="s">
        <v>2270</v>
      </c>
      <c r="I130" s="55">
        <v>9937612230</v>
      </c>
      <c r="J130" s="49" t="s">
        <v>677</v>
      </c>
      <c r="K130" s="49">
        <v>11846428126</v>
      </c>
      <c r="L130" s="49" t="s">
        <v>2270</v>
      </c>
      <c r="M130" s="49">
        <v>9668875548</v>
      </c>
      <c r="N130" s="49" t="s">
        <v>3745</v>
      </c>
      <c r="O130" s="49">
        <v>9777154305</v>
      </c>
      <c r="P130" s="49" t="s">
        <v>2512</v>
      </c>
      <c r="Q130" s="93"/>
    </row>
    <row r="131" spans="1:17">
      <c r="A131" s="48">
        <v>130</v>
      </c>
      <c r="B131" s="49">
        <v>21394050604</v>
      </c>
      <c r="C131" s="49" t="s">
        <v>179</v>
      </c>
      <c r="D131" s="49" t="s">
        <v>113</v>
      </c>
      <c r="E131" s="49" t="s">
        <v>113</v>
      </c>
      <c r="F131" s="49" t="s">
        <v>3561</v>
      </c>
      <c r="G131" s="49">
        <v>11846427701</v>
      </c>
      <c r="H131" s="49" t="s">
        <v>2270</v>
      </c>
      <c r="I131" s="80">
        <v>9178356570</v>
      </c>
      <c r="J131" s="49" t="s">
        <v>3562</v>
      </c>
      <c r="K131" s="49">
        <v>36607721654</v>
      </c>
      <c r="L131" s="49" t="s">
        <v>2270</v>
      </c>
      <c r="M131" s="49">
        <v>8018015320</v>
      </c>
      <c r="N131" s="49" t="s">
        <v>3745</v>
      </c>
      <c r="O131" s="49">
        <v>9777154305</v>
      </c>
      <c r="P131" s="49" t="s">
        <v>2512</v>
      </c>
      <c r="Q131" s="93" t="s">
        <v>3771</v>
      </c>
    </row>
    <row r="132" spans="1:17">
      <c r="A132" s="48">
        <v>131</v>
      </c>
      <c r="B132" s="49">
        <v>21394050605</v>
      </c>
      <c r="C132" s="49" t="s">
        <v>224</v>
      </c>
      <c r="D132" s="49" t="s">
        <v>113</v>
      </c>
      <c r="E132" s="49" t="s">
        <v>113</v>
      </c>
      <c r="F132" s="49" t="s">
        <v>50</v>
      </c>
      <c r="G132" s="49">
        <v>31265921485</v>
      </c>
      <c r="H132" s="49" t="s">
        <v>2270</v>
      </c>
      <c r="I132" s="55">
        <v>8144362258</v>
      </c>
      <c r="J132" s="49" t="s">
        <v>3563</v>
      </c>
      <c r="K132" s="49">
        <v>31203985044</v>
      </c>
      <c r="L132" s="49" t="s">
        <v>2270</v>
      </c>
      <c r="M132" s="49">
        <v>8457898432</v>
      </c>
      <c r="N132" s="49" t="s">
        <v>3745</v>
      </c>
      <c r="O132" s="49">
        <v>9777154305</v>
      </c>
      <c r="P132" s="49" t="s">
        <v>2512</v>
      </c>
      <c r="Q132" s="93" t="s">
        <v>3771</v>
      </c>
    </row>
    <row r="133" spans="1:17">
      <c r="A133" s="48">
        <v>132</v>
      </c>
      <c r="B133" s="49">
        <v>21394050606</v>
      </c>
      <c r="C133" s="49" t="s">
        <v>223</v>
      </c>
      <c r="D133" s="49" t="s">
        <v>113</v>
      </c>
      <c r="E133" s="49" t="s">
        <v>113</v>
      </c>
      <c r="F133" s="49" t="s">
        <v>3564</v>
      </c>
      <c r="G133" s="49">
        <v>11846427950</v>
      </c>
      <c r="H133" s="49" t="s">
        <v>2270</v>
      </c>
      <c r="I133" s="55">
        <v>9178778179</v>
      </c>
      <c r="J133" s="49" t="s">
        <v>3565</v>
      </c>
      <c r="K133" s="49">
        <v>11846427972</v>
      </c>
      <c r="L133" s="49" t="s">
        <v>2270</v>
      </c>
      <c r="M133" s="49">
        <v>7077179819</v>
      </c>
      <c r="N133" s="49" t="s">
        <v>3745</v>
      </c>
      <c r="O133" s="49">
        <v>9777154305</v>
      </c>
      <c r="P133" s="49" t="s">
        <v>2512</v>
      </c>
      <c r="Q133" s="93"/>
    </row>
    <row r="134" spans="1:17" ht="30">
      <c r="A134" s="48">
        <v>133</v>
      </c>
      <c r="B134" s="49">
        <v>21394050607</v>
      </c>
      <c r="C134" s="49" t="s">
        <v>319</v>
      </c>
      <c r="D134" s="49" t="s">
        <v>113</v>
      </c>
      <c r="E134" s="49" t="s">
        <v>113</v>
      </c>
      <c r="F134" s="49" t="s">
        <v>3566</v>
      </c>
      <c r="G134" s="49">
        <v>11846426796</v>
      </c>
      <c r="H134" s="49" t="s">
        <v>2270</v>
      </c>
      <c r="I134" s="55">
        <v>8114745821</v>
      </c>
      <c r="J134" s="49" t="s">
        <v>3567</v>
      </c>
      <c r="K134" s="49">
        <v>35215284875</v>
      </c>
      <c r="L134" s="49" t="s">
        <v>2270</v>
      </c>
      <c r="M134" s="49">
        <v>9861245291</v>
      </c>
      <c r="N134" s="49" t="s">
        <v>3745</v>
      </c>
      <c r="O134" s="49">
        <v>9777154305</v>
      </c>
      <c r="P134" s="49" t="s">
        <v>2512</v>
      </c>
      <c r="Q134" s="93"/>
    </row>
    <row r="135" spans="1:17">
      <c r="A135" s="48">
        <v>134</v>
      </c>
      <c r="B135" s="49">
        <v>21394050608</v>
      </c>
      <c r="C135" s="49" t="s">
        <v>244</v>
      </c>
      <c r="D135" s="49" t="s">
        <v>113</v>
      </c>
      <c r="E135" s="49" t="s">
        <v>113</v>
      </c>
      <c r="F135" s="49" t="s">
        <v>3568</v>
      </c>
      <c r="G135" s="49">
        <v>11846434989</v>
      </c>
      <c r="H135" s="49" t="s">
        <v>2270</v>
      </c>
      <c r="I135" s="55">
        <v>8305872330</v>
      </c>
      <c r="J135" s="49" t="s">
        <v>3569</v>
      </c>
      <c r="K135" s="49">
        <v>31251402679</v>
      </c>
      <c r="L135" s="49" t="s">
        <v>2270</v>
      </c>
      <c r="M135" s="49">
        <v>8480859249</v>
      </c>
      <c r="N135" s="49" t="s">
        <v>3745</v>
      </c>
      <c r="O135" s="49">
        <v>9777154305</v>
      </c>
      <c r="P135" s="49" t="s">
        <v>2512</v>
      </c>
      <c r="Q135" s="93" t="s">
        <v>3772</v>
      </c>
    </row>
    <row r="136" spans="1:17">
      <c r="A136" s="48">
        <v>135</v>
      </c>
      <c r="B136" s="49">
        <v>21394050609</v>
      </c>
      <c r="C136" s="49" t="s">
        <v>295</v>
      </c>
      <c r="D136" s="49" t="s">
        <v>113</v>
      </c>
      <c r="E136" s="49" t="s">
        <v>113</v>
      </c>
      <c r="F136" s="49" t="s">
        <v>2401</v>
      </c>
      <c r="G136" s="49">
        <v>11846427359</v>
      </c>
      <c r="H136" s="49" t="s">
        <v>2270</v>
      </c>
      <c r="I136" s="55">
        <v>9337451803</v>
      </c>
      <c r="J136" s="49" t="s">
        <v>3570</v>
      </c>
      <c r="K136" s="49">
        <v>11846434718</v>
      </c>
      <c r="L136" s="49" t="s">
        <v>2270</v>
      </c>
      <c r="M136" s="49">
        <v>6371893338</v>
      </c>
      <c r="N136" s="49" t="s">
        <v>3745</v>
      </c>
      <c r="O136" s="49">
        <v>9777154305</v>
      </c>
      <c r="P136" s="49" t="s">
        <v>2512</v>
      </c>
      <c r="Q136" s="93" t="s">
        <v>3771</v>
      </c>
    </row>
    <row r="137" spans="1:17">
      <c r="A137" s="48">
        <v>136</v>
      </c>
      <c r="B137" s="49">
        <v>21394050610</v>
      </c>
      <c r="C137" s="49" t="s">
        <v>181</v>
      </c>
      <c r="D137" s="49" t="s">
        <v>113</v>
      </c>
      <c r="E137" s="49" t="s">
        <v>113</v>
      </c>
      <c r="F137" s="49" t="s">
        <v>1124</v>
      </c>
      <c r="G137" s="49">
        <v>31127439987</v>
      </c>
      <c r="H137" s="49" t="s">
        <v>2270</v>
      </c>
      <c r="I137" s="55">
        <v>9340399067</v>
      </c>
      <c r="J137" s="49" t="s">
        <v>3571</v>
      </c>
      <c r="K137" s="49">
        <v>31148451569</v>
      </c>
      <c r="L137" s="49" t="s">
        <v>2270</v>
      </c>
      <c r="M137" s="49">
        <v>8018005526</v>
      </c>
      <c r="N137" s="49" t="s">
        <v>3745</v>
      </c>
      <c r="O137" s="49">
        <v>9777154305</v>
      </c>
      <c r="P137" s="49" t="s">
        <v>2512</v>
      </c>
      <c r="Q137" s="93" t="s">
        <v>3771</v>
      </c>
    </row>
    <row r="138" spans="1:17">
      <c r="A138" s="48">
        <v>137</v>
      </c>
      <c r="B138" s="49">
        <v>21394050611</v>
      </c>
      <c r="C138" s="49" t="s">
        <v>180</v>
      </c>
      <c r="D138" s="49" t="s">
        <v>113</v>
      </c>
      <c r="E138" s="49" t="s">
        <v>113</v>
      </c>
      <c r="F138" s="49" t="s">
        <v>3572</v>
      </c>
      <c r="G138" s="49">
        <v>11846427734</v>
      </c>
      <c r="H138" s="49" t="s">
        <v>2270</v>
      </c>
      <c r="I138" s="55">
        <v>9556465572</v>
      </c>
      <c r="J138" s="49" t="s">
        <v>3573</v>
      </c>
      <c r="K138" s="49">
        <v>11846434616</v>
      </c>
      <c r="L138" s="49" t="s">
        <v>2270</v>
      </c>
      <c r="M138" s="49">
        <v>7894034189</v>
      </c>
      <c r="N138" s="49" t="s">
        <v>3745</v>
      </c>
      <c r="O138" s="49">
        <v>9777154305</v>
      </c>
      <c r="P138" s="49" t="s">
        <v>2512</v>
      </c>
      <c r="Q138" s="93" t="s">
        <v>3771</v>
      </c>
    </row>
    <row r="139" spans="1:17">
      <c r="A139" s="48">
        <v>138</v>
      </c>
      <c r="B139" s="49">
        <v>21394050612</v>
      </c>
      <c r="C139" s="49" t="s">
        <v>221</v>
      </c>
      <c r="D139" s="49" t="s">
        <v>113</v>
      </c>
      <c r="E139" s="49" t="s">
        <v>113</v>
      </c>
      <c r="F139" s="55" t="s">
        <v>3574</v>
      </c>
      <c r="G139" s="55">
        <v>31589372944</v>
      </c>
      <c r="H139" s="49" t="s">
        <v>2270</v>
      </c>
      <c r="I139" s="80">
        <v>7855882825</v>
      </c>
      <c r="J139" s="49" t="s">
        <v>3575</v>
      </c>
      <c r="K139" s="49">
        <v>84019380837</v>
      </c>
      <c r="L139" s="49" t="s">
        <v>2277</v>
      </c>
      <c r="M139" s="49">
        <v>9777066440</v>
      </c>
      <c r="N139" s="49" t="s">
        <v>3745</v>
      </c>
      <c r="O139" s="49">
        <v>9777154305</v>
      </c>
      <c r="P139" s="49" t="s">
        <v>2512</v>
      </c>
      <c r="Q139" s="93" t="s">
        <v>3771</v>
      </c>
    </row>
    <row r="140" spans="1:17">
      <c r="A140" s="48">
        <v>139</v>
      </c>
      <c r="B140" s="49">
        <v>21394050613</v>
      </c>
      <c r="C140" s="49" t="s">
        <v>243</v>
      </c>
      <c r="D140" s="49" t="s">
        <v>113</v>
      </c>
      <c r="E140" s="49" t="s">
        <v>2399</v>
      </c>
      <c r="F140" s="49" t="s">
        <v>3576</v>
      </c>
      <c r="G140" s="49">
        <v>11846428080</v>
      </c>
      <c r="H140" s="49" t="s">
        <v>2270</v>
      </c>
      <c r="I140" s="55">
        <v>9777187531</v>
      </c>
      <c r="J140" s="49" t="s">
        <v>3577</v>
      </c>
      <c r="K140" s="49">
        <v>11846434504</v>
      </c>
      <c r="L140" s="49" t="s">
        <v>2270</v>
      </c>
      <c r="M140" s="49">
        <v>8658110824</v>
      </c>
      <c r="N140" s="49" t="s">
        <v>3746</v>
      </c>
      <c r="O140" s="49">
        <v>8456942241</v>
      </c>
      <c r="P140" s="49" t="s">
        <v>2512</v>
      </c>
      <c r="Q140" s="93" t="s">
        <v>3771</v>
      </c>
    </row>
    <row r="141" spans="1:17">
      <c r="A141" s="48">
        <v>140</v>
      </c>
      <c r="B141" s="49">
        <v>21394050614</v>
      </c>
      <c r="C141" s="49" t="s">
        <v>218</v>
      </c>
      <c r="D141" s="49" t="s">
        <v>113</v>
      </c>
      <c r="E141" s="49" t="s">
        <v>2399</v>
      </c>
      <c r="F141" s="49" t="s">
        <v>3578</v>
      </c>
      <c r="G141" s="49">
        <v>31598131601</v>
      </c>
      <c r="H141" s="49" t="s">
        <v>2270</v>
      </c>
      <c r="I141" s="55">
        <v>9333224820</v>
      </c>
      <c r="J141" s="49" t="s">
        <v>3579</v>
      </c>
      <c r="K141" s="49">
        <v>11846427881</v>
      </c>
      <c r="L141" s="49" t="s">
        <v>2270</v>
      </c>
      <c r="M141" s="49">
        <v>8114936115</v>
      </c>
      <c r="N141" s="49" t="s">
        <v>3746</v>
      </c>
      <c r="O141" s="49">
        <v>8456942241</v>
      </c>
      <c r="P141" s="49" t="s">
        <v>2512</v>
      </c>
      <c r="Q141" s="93" t="s">
        <v>3772</v>
      </c>
    </row>
    <row r="142" spans="1:17">
      <c r="A142" s="48">
        <v>141</v>
      </c>
      <c r="B142" s="49">
        <v>21394050615</v>
      </c>
      <c r="C142" s="49" t="s">
        <v>217</v>
      </c>
      <c r="D142" s="49" t="s">
        <v>113</v>
      </c>
      <c r="E142" s="49" t="s">
        <v>2399</v>
      </c>
      <c r="F142" s="49" t="s">
        <v>3580</v>
      </c>
      <c r="G142" s="49">
        <v>11846427767</v>
      </c>
      <c r="H142" s="49" t="s">
        <v>2270</v>
      </c>
      <c r="I142" s="55">
        <v>9777940843</v>
      </c>
      <c r="J142" s="49" t="s">
        <v>3581</v>
      </c>
      <c r="K142" s="49">
        <v>11846427495</v>
      </c>
      <c r="L142" s="49" t="s">
        <v>2270</v>
      </c>
      <c r="M142" s="49">
        <v>8114663913</v>
      </c>
      <c r="N142" s="49" t="s">
        <v>2489</v>
      </c>
      <c r="O142" s="49">
        <v>9178347305</v>
      </c>
      <c r="P142" s="49" t="s">
        <v>2512</v>
      </c>
      <c r="Q142" s="93"/>
    </row>
    <row r="143" spans="1:17">
      <c r="A143" s="48">
        <v>142</v>
      </c>
      <c r="B143" s="49">
        <v>21394050616</v>
      </c>
      <c r="C143" s="49" t="s">
        <v>216</v>
      </c>
      <c r="D143" s="49" t="s">
        <v>113</v>
      </c>
      <c r="E143" s="49" t="s">
        <v>2399</v>
      </c>
      <c r="F143" s="49" t="s">
        <v>3582</v>
      </c>
      <c r="G143" s="49">
        <v>31203986900</v>
      </c>
      <c r="H143" s="49" t="s">
        <v>2270</v>
      </c>
      <c r="I143" s="55">
        <v>7894697586</v>
      </c>
      <c r="J143" s="49" t="s">
        <v>3583</v>
      </c>
      <c r="K143" s="49">
        <v>31168902270</v>
      </c>
      <c r="L143" s="49" t="s">
        <v>2270</v>
      </c>
      <c r="M143" s="49">
        <v>7749026556</v>
      </c>
      <c r="N143" s="49" t="s">
        <v>2489</v>
      </c>
      <c r="O143" s="49">
        <v>9178347305</v>
      </c>
      <c r="P143" s="49" t="s">
        <v>2512</v>
      </c>
      <c r="Q143" s="93" t="s">
        <v>3771</v>
      </c>
    </row>
    <row r="144" spans="1:17">
      <c r="A144" s="48">
        <v>143</v>
      </c>
      <c r="B144" s="49">
        <v>21394050617</v>
      </c>
      <c r="C144" s="49" t="s">
        <v>222</v>
      </c>
      <c r="D144" s="49" t="s">
        <v>113</v>
      </c>
      <c r="E144" s="49" t="s">
        <v>2399</v>
      </c>
      <c r="F144" s="49" t="s">
        <v>3584</v>
      </c>
      <c r="G144" s="49">
        <v>11846428251</v>
      </c>
      <c r="H144" s="49" t="s">
        <v>2270</v>
      </c>
      <c r="I144" s="55">
        <v>8455945462</v>
      </c>
      <c r="J144" s="49" t="s">
        <v>3585</v>
      </c>
      <c r="K144" s="49">
        <v>11846428320</v>
      </c>
      <c r="L144" s="49" t="s">
        <v>2270</v>
      </c>
      <c r="M144" s="49">
        <v>7682081906</v>
      </c>
      <c r="N144" s="49" t="s">
        <v>2489</v>
      </c>
      <c r="O144" s="49">
        <v>9178347305</v>
      </c>
      <c r="P144" s="49" t="s">
        <v>2512</v>
      </c>
      <c r="Q144" s="93" t="s">
        <v>3771</v>
      </c>
    </row>
    <row r="145" spans="1:17">
      <c r="A145" s="48">
        <v>144</v>
      </c>
      <c r="B145" s="49">
        <v>21394050618</v>
      </c>
      <c r="C145" s="49" t="s">
        <v>219</v>
      </c>
      <c r="D145" s="49" t="s">
        <v>113</v>
      </c>
      <c r="E145" s="49" t="s">
        <v>219</v>
      </c>
      <c r="F145" s="49" t="s">
        <v>3576</v>
      </c>
      <c r="G145" s="49">
        <v>11846428228</v>
      </c>
      <c r="H145" s="49" t="s">
        <v>2270</v>
      </c>
      <c r="I145" s="80">
        <v>9938288759</v>
      </c>
      <c r="J145" s="49" t="s">
        <v>2284</v>
      </c>
      <c r="K145" s="49">
        <v>34657140960</v>
      </c>
      <c r="L145" s="49" t="s">
        <v>2270</v>
      </c>
      <c r="M145" s="49">
        <v>7681804303</v>
      </c>
      <c r="N145" s="49" t="s">
        <v>3746</v>
      </c>
      <c r="O145" s="49">
        <v>8456942241</v>
      </c>
      <c r="P145" s="49" t="s">
        <v>2512</v>
      </c>
      <c r="Q145" s="93"/>
    </row>
    <row r="146" spans="1:17">
      <c r="A146" s="48">
        <v>145</v>
      </c>
      <c r="B146" s="87">
        <v>21394050619</v>
      </c>
      <c r="C146" s="49" t="s">
        <v>242</v>
      </c>
      <c r="D146" s="49" t="s">
        <v>113</v>
      </c>
      <c r="E146" s="49" t="s">
        <v>219</v>
      </c>
      <c r="F146" s="89" t="s">
        <v>2309</v>
      </c>
      <c r="G146" s="90">
        <v>35690149749</v>
      </c>
      <c r="H146" s="49" t="s">
        <v>2270</v>
      </c>
      <c r="I146" s="55">
        <v>9556273206</v>
      </c>
      <c r="J146" s="49" t="s">
        <v>3586</v>
      </c>
      <c r="K146" s="49">
        <v>11846436421</v>
      </c>
      <c r="L146" s="49" t="s">
        <v>2270</v>
      </c>
      <c r="M146" s="49">
        <v>7605982873</v>
      </c>
      <c r="N146" s="49" t="s">
        <v>3746</v>
      </c>
      <c r="O146" s="49">
        <v>8456942241</v>
      </c>
      <c r="P146" s="49" t="s">
        <v>2512</v>
      </c>
      <c r="Q146" s="93"/>
    </row>
    <row r="147" spans="1:17">
      <c r="A147" s="48">
        <v>146</v>
      </c>
      <c r="B147" s="49">
        <v>21394050620</v>
      </c>
      <c r="C147" s="49" t="s">
        <v>323</v>
      </c>
      <c r="D147" s="49" t="s">
        <v>113</v>
      </c>
      <c r="E147" s="49" t="s">
        <v>219</v>
      </c>
      <c r="F147" s="49" t="s">
        <v>3587</v>
      </c>
      <c r="G147" s="49">
        <v>11846434683</v>
      </c>
      <c r="H147" s="49" t="s">
        <v>2270</v>
      </c>
      <c r="I147" s="55">
        <v>7751083438</v>
      </c>
      <c r="J147" s="49" t="s">
        <v>50</v>
      </c>
      <c r="K147" s="49">
        <v>31154526243</v>
      </c>
      <c r="L147" s="49" t="s">
        <v>2270</v>
      </c>
      <c r="M147" s="49">
        <v>7077742485</v>
      </c>
      <c r="N147" s="49" t="s">
        <v>3746</v>
      </c>
      <c r="O147" s="49">
        <v>8456942241</v>
      </c>
      <c r="P147" s="49" t="s">
        <v>2512</v>
      </c>
      <c r="Q147" s="93"/>
    </row>
    <row r="148" spans="1:17">
      <c r="A148" s="48">
        <v>147</v>
      </c>
      <c r="B148" s="49">
        <v>21394050621</v>
      </c>
      <c r="C148" s="49" t="s">
        <v>2423</v>
      </c>
      <c r="D148" s="49" t="s">
        <v>113</v>
      </c>
      <c r="E148" s="49" t="s">
        <v>219</v>
      </c>
      <c r="F148" s="49" t="s">
        <v>81</v>
      </c>
      <c r="G148" s="49">
        <v>31130043161</v>
      </c>
      <c r="H148" s="49" t="s">
        <v>2270</v>
      </c>
      <c r="I148" s="55">
        <v>7327821199</v>
      </c>
      <c r="J148" s="49" t="s">
        <v>561</v>
      </c>
      <c r="K148" s="49">
        <v>31203997912</v>
      </c>
      <c r="L148" s="49" t="s">
        <v>2270</v>
      </c>
      <c r="M148" s="49">
        <v>8018457291</v>
      </c>
      <c r="N148" s="49" t="s">
        <v>3746</v>
      </c>
      <c r="O148" s="49">
        <v>8456942241</v>
      </c>
      <c r="P148" s="49" t="s">
        <v>2512</v>
      </c>
      <c r="Q148" s="93" t="s">
        <v>3771</v>
      </c>
    </row>
    <row r="149" spans="1:17">
      <c r="A149" s="48">
        <v>148</v>
      </c>
      <c r="B149" s="49">
        <v>21394050622</v>
      </c>
      <c r="C149" s="49" t="s">
        <v>245</v>
      </c>
      <c r="D149" s="49" t="s">
        <v>113</v>
      </c>
      <c r="E149" s="49" t="s">
        <v>2399</v>
      </c>
      <c r="F149" s="49" t="s">
        <v>3588</v>
      </c>
      <c r="G149" s="49">
        <v>31714048476</v>
      </c>
      <c r="H149" s="49" t="s">
        <v>2270</v>
      </c>
      <c r="I149" s="55">
        <v>9938625380</v>
      </c>
      <c r="J149" s="49" t="s">
        <v>3589</v>
      </c>
      <c r="K149" s="49">
        <v>31502919648</v>
      </c>
      <c r="L149" s="49" t="s">
        <v>2270</v>
      </c>
      <c r="M149" s="49">
        <v>9938625380</v>
      </c>
      <c r="N149" s="49" t="s">
        <v>2489</v>
      </c>
      <c r="O149" s="49">
        <v>9178347305</v>
      </c>
      <c r="P149" s="49" t="s">
        <v>2512</v>
      </c>
      <c r="Q149" s="93" t="s">
        <v>3772</v>
      </c>
    </row>
    <row r="150" spans="1:17">
      <c r="A150" s="48">
        <v>149</v>
      </c>
      <c r="B150" s="87">
        <v>21394050623</v>
      </c>
      <c r="C150" s="49" t="s">
        <v>324</v>
      </c>
      <c r="D150" s="49" t="s">
        <v>113</v>
      </c>
      <c r="E150" s="49" t="s">
        <v>219</v>
      </c>
      <c r="F150" s="49" t="s">
        <v>87</v>
      </c>
      <c r="G150" s="90">
        <v>31833571013</v>
      </c>
      <c r="H150" s="49" t="s">
        <v>2270</v>
      </c>
      <c r="I150" s="55">
        <v>8260003084</v>
      </c>
      <c r="J150" s="49"/>
      <c r="K150" s="49"/>
      <c r="L150" s="49"/>
      <c r="M150" s="49"/>
      <c r="N150" s="49" t="s">
        <v>3746</v>
      </c>
      <c r="O150" s="49">
        <v>8456942241</v>
      </c>
      <c r="P150" s="49" t="s">
        <v>2491</v>
      </c>
      <c r="Q150" s="93"/>
    </row>
    <row r="151" spans="1:17">
      <c r="A151" s="48">
        <v>150</v>
      </c>
      <c r="B151" s="49">
        <v>21394050624</v>
      </c>
      <c r="C151" s="49" t="s">
        <v>246</v>
      </c>
      <c r="D151" s="49" t="s">
        <v>113</v>
      </c>
      <c r="E151" s="49" t="s">
        <v>113</v>
      </c>
      <c r="F151" s="49" t="s">
        <v>3590</v>
      </c>
      <c r="G151" s="49">
        <v>31812191810</v>
      </c>
      <c r="H151" s="49" t="s">
        <v>2270</v>
      </c>
      <c r="I151" s="55">
        <v>8455977944</v>
      </c>
      <c r="J151" s="49"/>
      <c r="K151" s="49"/>
      <c r="L151" s="49"/>
      <c r="M151" s="49"/>
      <c r="N151" s="49" t="s">
        <v>3745</v>
      </c>
      <c r="O151" s="49">
        <v>9777154305</v>
      </c>
      <c r="P151" s="49" t="s">
        <v>2491</v>
      </c>
      <c r="Q151" s="93" t="s">
        <v>3771</v>
      </c>
    </row>
    <row r="152" spans="1:17">
      <c r="A152" s="48">
        <v>151</v>
      </c>
      <c r="B152" s="49">
        <v>21394050625</v>
      </c>
      <c r="C152" s="49" t="s">
        <v>340</v>
      </c>
      <c r="D152" s="49" t="s">
        <v>113</v>
      </c>
      <c r="E152" s="49" t="s">
        <v>113</v>
      </c>
      <c r="F152" s="49" t="s">
        <v>84</v>
      </c>
      <c r="G152" s="49">
        <v>35836021782</v>
      </c>
      <c r="H152" s="49" t="s">
        <v>2270</v>
      </c>
      <c r="I152" s="55"/>
      <c r="J152" s="49"/>
      <c r="K152" s="49"/>
      <c r="L152" s="49"/>
      <c r="M152" s="49"/>
      <c r="N152" s="49" t="s">
        <v>3745</v>
      </c>
      <c r="O152" s="49">
        <v>9777154305</v>
      </c>
      <c r="P152" s="49" t="s">
        <v>2491</v>
      </c>
      <c r="Q152" s="93"/>
    </row>
    <row r="153" spans="1:17">
      <c r="A153" s="48">
        <v>152</v>
      </c>
      <c r="B153" s="49">
        <v>21394050701</v>
      </c>
      <c r="C153" s="49" t="s">
        <v>193</v>
      </c>
      <c r="D153" s="49" t="s">
        <v>114</v>
      </c>
      <c r="E153" s="49" t="s">
        <v>114</v>
      </c>
      <c r="F153" s="49" t="s">
        <v>2412</v>
      </c>
      <c r="G153" s="49">
        <v>11846412467</v>
      </c>
      <c r="H153" s="49" t="s">
        <v>2270</v>
      </c>
      <c r="I153" s="55">
        <v>7077083977</v>
      </c>
      <c r="J153" s="49" t="s">
        <v>36</v>
      </c>
      <c r="K153" s="49">
        <v>11846428614</v>
      </c>
      <c r="L153" s="49" t="s">
        <v>2270</v>
      </c>
      <c r="M153" s="49">
        <v>7077083977</v>
      </c>
      <c r="N153" s="49" t="s">
        <v>3747</v>
      </c>
      <c r="O153" s="49">
        <v>9439998998</v>
      </c>
      <c r="P153" s="49" t="s">
        <v>2512</v>
      </c>
      <c r="Q153" s="93" t="s">
        <v>3773</v>
      </c>
    </row>
    <row r="154" spans="1:17">
      <c r="A154" s="48">
        <v>153</v>
      </c>
      <c r="B154" s="49">
        <v>21394050702</v>
      </c>
      <c r="C154" s="49" t="s">
        <v>199</v>
      </c>
      <c r="D154" s="49" t="s">
        <v>114</v>
      </c>
      <c r="E154" s="49" t="s">
        <v>114</v>
      </c>
      <c r="F154" s="49" t="s">
        <v>578</v>
      </c>
      <c r="G154" s="49">
        <v>31157325974</v>
      </c>
      <c r="H154" s="49" t="s">
        <v>2270</v>
      </c>
      <c r="I154" s="55">
        <v>9556255800</v>
      </c>
      <c r="J154" s="49" t="s">
        <v>69</v>
      </c>
      <c r="K154" s="49">
        <v>31094730210</v>
      </c>
      <c r="L154" s="49" t="s">
        <v>2270</v>
      </c>
      <c r="M154" s="49">
        <v>7608973980</v>
      </c>
      <c r="N154" s="49" t="s">
        <v>3747</v>
      </c>
      <c r="O154" s="49">
        <v>9439998998</v>
      </c>
      <c r="P154" s="49" t="s">
        <v>2512</v>
      </c>
      <c r="Q154" s="93"/>
    </row>
    <row r="155" spans="1:17">
      <c r="A155" s="48">
        <v>154</v>
      </c>
      <c r="B155" s="49">
        <v>21394050703</v>
      </c>
      <c r="C155" s="49" t="s">
        <v>198</v>
      </c>
      <c r="D155" s="49" t="s">
        <v>114</v>
      </c>
      <c r="E155" s="49" t="s">
        <v>114</v>
      </c>
      <c r="F155" s="49" t="s">
        <v>3591</v>
      </c>
      <c r="G155" s="49">
        <v>11846428035</v>
      </c>
      <c r="H155" s="49" t="s">
        <v>2270</v>
      </c>
      <c r="I155" s="55">
        <v>7681037801</v>
      </c>
      <c r="J155" s="49" t="s">
        <v>3439</v>
      </c>
      <c r="K155" s="49">
        <v>11846428397</v>
      </c>
      <c r="L155" s="49" t="s">
        <v>2270</v>
      </c>
      <c r="M155" s="49"/>
      <c r="N155" s="49" t="s">
        <v>3747</v>
      </c>
      <c r="O155" s="49">
        <v>9439998998</v>
      </c>
      <c r="P155" s="49" t="s">
        <v>2512</v>
      </c>
      <c r="Q155" s="93" t="s">
        <v>3772</v>
      </c>
    </row>
    <row r="156" spans="1:17">
      <c r="A156" s="48">
        <v>155</v>
      </c>
      <c r="B156" s="49">
        <v>21394050704</v>
      </c>
      <c r="C156" s="49" t="s">
        <v>282</v>
      </c>
      <c r="D156" s="49" t="s">
        <v>114</v>
      </c>
      <c r="E156" s="49" t="s">
        <v>114</v>
      </c>
      <c r="F156" s="49" t="s">
        <v>3592</v>
      </c>
      <c r="G156" s="49">
        <v>31238063981</v>
      </c>
      <c r="H156" s="49" t="s">
        <v>2270</v>
      </c>
      <c r="I156" s="55">
        <v>8018392333</v>
      </c>
      <c r="J156" s="49" t="s">
        <v>3593</v>
      </c>
      <c r="K156" s="49">
        <v>31094729330</v>
      </c>
      <c r="L156" s="49" t="s">
        <v>2270</v>
      </c>
      <c r="M156" s="49">
        <v>7751824571</v>
      </c>
      <c r="N156" s="49" t="s">
        <v>3747</v>
      </c>
      <c r="O156" s="49">
        <v>9439998998</v>
      </c>
      <c r="P156" s="49" t="s">
        <v>2512</v>
      </c>
      <c r="Q156" s="93" t="s">
        <v>3771</v>
      </c>
    </row>
    <row r="157" spans="1:17">
      <c r="A157" s="48">
        <v>156</v>
      </c>
      <c r="B157" s="49">
        <v>21394050705</v>
      </c>
      <c r="C157" s="49" t="s">
        <v>194</v>
      </c>
      <c r="D157" s="49" t="s">
        <v>114</v>
      </c>
      <c r="E157" s="49" t="s">
        <v>114</v>
      </c>
      <c r="F157" s="49" t="s">
        <v>573</v>
      </c>
      <c r="G157" s="49">
        <v>31724364091</v>
      </c>
      <c r="H157" s="49" t="s">
        <v>2270</v>
      </c>
      <c r="I157" s="55">
        <v>8114924668</v>
      </c>
      <c r="J157" s="49" t="s">
        <v>1131</v>
      </c>
      <c r="K157" s="49">
        <v>35916110131</v>
      </c>
      <c r="L157" s="49" t="s">
        <v>2270</v>
      </c>
      <c r="M157" s="49">
        <v>7991069095</v>
      </c>
      <c r="N157" s="49" t="s">
        <v>3747</v>
      </c>
      <c r="O157" s="49">
        <v>9439998998</v>
      </c>
      <c r="P157" s="49" t="s">
        <v>2512</v>
      </c>
      <c r="Q157" s="93" t="s">
        <v>3773</v>
      </c>
    </row>
    <row r="158" spans="1:17">
      <c r="A158" s="48">
        <v>157</v>
      </c>
      <c r="B158" s="49">
        <v>21394050706</v>
      </c>
      <c r="C158" s="49" t="s">
        <v>286</v>
      </c>
      <c r="D158" s="49" t="s">
        <v>114</v>
      </c>
      <c r="E158" s="49" t="s">
        <v>342</v>
      </c>
      <c r="F158" s="49" t="s">
        <v>3594</v>
      </c>
      <c r="G158" s="49">
        <v>11846426990</v>
      </c>
      <c r="H158" s="49" t="s">
        <v>2270</v>
      </c>
      <c r="I158" s="80">
        <v>9668254571</v>
      </c>
      <c r="J158" s="49" t="s">
        <v>3595</v>
      </c>
      <c r="K158" s="49">
        <v>35829332323</v>
      </c>
      <c r="L158" s="49" t="s">
        <v>2270</v>
      </c>
      <c r="M158" s="49">
        <v>7683849164</v>
      </c>
      <c r="N158" s="49" t="s">
        <v>3748</v>
      </c>
      <c r="O158" s="49">
        <v>8455972571</v>
      </c>
      <c r="P158" s="49" t="s">
        <v>2512</v>
      </c>
      <c r="Q158" s="93" t="s">
        <v>3771</v>
      </c>
    </row>
    <row r="159" spans="1:17">
      <c r="A159" s="48">
        <v>158</v>
      </c>
      <c r="B159" s="49">
        <v>21394050707</v>
      </c>
      <c r="C159" s="49" t="s">
        <v>271</v>
      </c>
      <c r="D159" s="49" t="s">
        <v>114</v>
      </c>
      <c r="E159" s="49" t="s">
        <v>342</v>
      </c>
      <c r="F159" s="49" t="s">
        <v>3596</v>
      </c>
      <c r="G159" s="49">
        <v>31101829965</v>
      </c>
      <c r="H159" s="49" t="s">
        <v>2270</v>
      </c>
      <c r="I159" s="55">
        <v>8658321947</v>
      </c>
      <c r="J159" s="49" t="s">
        <v>3597</v>
      </c>
      <c r="K159" s="49">
        <v>31148467636</v>
      </c>
      <c r="L159" s="49" t="s">
        <v>2270</v>
      </c>
      <c r="M159" s="49">
        <v>8658321947</v>
      </c>
      <c r="N159" s="49" t="s">
        <v>3748</v>
      </c>
      <c r="O159" s="49">
        <v>8455972571</v>
      </c>
      <c r="P159" s="49" t="s">
        <v>2512</v>
      </c>
      <c r="Q159" s="93" t="s">
        <v>3772</v>
      </c>
    </row>
    <row r="160" spans="1:17">
      <c r="A160" s="48">
        <v>159</v>
      </c>
      <c r="B160" s="49">
        <v>21394050708</v>
      </c>
      <c r="C160" s="49" t="s">
        <v>195</v>
      </c>
      <c r="D160" s="49" t="s">
        <v>114</v>
      </c>
      <c r="E160" s="49" t="s">
        <v>342</v>
      </c>
      <c r="F160" s="49" t="s">
        <v>3598</v>
      </c>
      <c r="G160" s="49">
        <v>31178544288</v>
      </c>
      <c r="H160" s="49" t="s">
        <v>2270</v>
      </c>
      <c r="I160" s="55">
        <v>7608082768</v>
      </c>
      <c r="J160" s="49" t="s">
        <v>3599</v>
      </c>
      <c r="K160" s="49">
        <v>31179205119</v>
      </c>
      <c r="L160" s="49" t="s">
        <v>2270</v>
      </c>
      <c r="M160" s="49"/>
      <c r="N160" s="49" t="s">
        <v>3748</v>
      </c>
      <c r="O160" s="49">
        <v>8455972571</v>
      </c>
      <c r="P160" s="49" t="s">
        <v>2512</v>
      </c>
      <c r="Q160" s="93" t="s">
        <v>3772</v>
      </c>
    </row>
    <row r="161" spans="1:17">
      <c r="A161" s="48">
        <v>160</v>
      </c>
      <c r="B161" s="49">
        <v>21394050709</v>
      </c>
      <c r="C161" s="49" t="s">
        <v>342</v>
      </c>
      <c r="D161" s="49" t="s">
        <v>114</v>
      </c>
      <c r="E161" s="49" t="s">
        <v>342</v>
      </c>
      <c r="F161" s="49" t="s">
        <v>3600</v>
      </c>
      <c r="G161" s="49">
        <v>11846427008</v>
      </c>
      <c r="H161" s="49" t="s">
        <v>2270</v>
      </c>
      <c r="I161" s="55">
        <v>8018905586</v>
      </c>
      <c r="J161" s="49" t="s">
        <v>3601</v>
      </c>
      <c r="K161" s="49">
        <v>32890374371</v>
      </c>
      <c r="L161" s="49" t="s">
        <v>2270</v>
      </c>
      <c r="M161" s="49"/>
      <c r="N161" s="49" t="s">
        <v>3748</v>
      </c>
      <c r="O161" s="49">
        <v>8455972571</v>
      </c>
      <c r="P161" s="49" t="s">
        <v>2512</v>
      </c>
      <c r="Q161" s="93" t="s">
        <v>3771</v>
      </c>
    </row>
    <row r="162" spans="1:17">
      <c r="A162" s="48">
        <v>161</v>
      </c>
      <c r="B162" s="49">
        <v>21394050710</v>
      </c>
      <c r="C162" s="49" t="s">
        <v>279</v>
      </c>
      <c r="D162" s="49" t="s">
        <v>114</v>
      </c>
      <c r="E162" s="49" t="s">
        <v>342</v>
      </c>
      <c r="F162" s="49" t="s">
        <v>2523</v>
      </c>
      <c r="G162" s="49">
        <v>31502969804</v>
      </c>
      <c r="H162" s="49" t="s">
        <v>2270</v>
      </c>
      <c r="I162" s="55">
        <v>8658581509</v>
      </c>
      <c r="J162" s="49" t="s">
        <v>1114</v>
      </c>
      <c r="K162" s="49">
        <v>11846435814</v>
      </c>
      <c r="L162" s="49" t="s">
        <v>2270</v>
      </c>
      <c r="M162" s="49">
        <v>7606868246</v>
      </c>
      <c r="N162" s="49" t="s">
        <v>3748</v>
      </c>
      <c r="O162" s="49">
        <v>8455972571</v>
      </c>
      <c r="P162" s="49" t="s">
        <v>2512</v>
      </c>
      <c r="Q162" s="93" t="s">
        <v>3771</v>
      </c>
    </row>
    <row r="163" spans="1:17">
      <c r="A163" s="48">
        <v>162</v>
      </c>
      <c r="B163" s="49">
        <v>21394050711</v>
      </c>
      <c r="C163" s="49" t="s">
        <v>281</v>
      </c>
      <c r="D163" s="49" t="s">
        <v>114</v>
      </c>
      <c r="E163" s="49" t="s">
        <v>342</v>
      </c>
      <c r="F163" s="49" t="s">
        <v>3602</v>
      </c>
      <c r="G163" s="49">
        <v>33249119044</v>
      </c>
      <c r="H163" s="49" t="s">
        <v>2270</v>
      </c>
      <c r="I163" s="55">
        <v>7991070488</v>
      </c>
      <c r="J163" s="49" t="s">
        <v>3603</v>
      </c>
      <c r="K163" s="49">
        <v>30642582122</v>
      </c>
      <c r="L163" s="49" t="s">
        <v>2270</v>
      </c>
      <c r="M163" s="49">
        <v>7684858865</v>
      </c>
      <c r="N163" s="49" t="s">
        <v>3748</v>
      </c>
      <c r="O163" s="49">
        <v>8455972571</v>
      </c>
      <c r="P163" s="49" t="s">
        <v>2512</v>
      </c>
      <c r="Q163" s="93" t="s">
        <v>3771</v>
      </c>
    </row>
    <row r="164" spans="1:17">
      <c r="A164" s="48">
        <v>163</v>
      </c>
      <c r="B164" s="49">
        <v>21394050712</v>
      </c>
      <c r="C164" s="49" t="s">
        <v>284</v>
      </c>
      <c r="D164" s="49" t="s">
        <v>114</v>
      </c>
      <c r="E164" s="49" t="s">
        <v>342</v>
      </c>
      <c r="F164" s="49" t="s">
        <v>3604</v>
      </c>
      <c r="G164" s="49">
        <v>11846422442</v>
      </c>
      <c r="H164" s="49" t="s">
        <v>2270</v>
      </c>
      <c r="I164" s="80">
        <v>9556138524</v>
      </c>
      <c r="J164" s="49" t="s">
        <v>3605</v>
      </c>
      <c r="K164" s="49">
        <v>36808949068</v>
      </c>
      <c r="L164" s="49" t="s">
        <v>2271</v>
      </c>
      <c r="M164" s="49">
        <v>6372654232</v>
      </c>
      <c r="N164" s="49" t="s">
        <v>3748</v>
      </c>
      <c r="O164" s="49">
        <v>8455972571</v>
      </c>
      <c r="P164" s="49" t="s">
        <v>2512</v>
      </c>
      <c r="Q164" s="93" t="s">
        <v>3772</v>
      </c>
    </row>
    <row r="165" spans="1:17">
      <c r="A165" s="48">
        <v>164</v>
      </c>
      <c r="B165" s="49">
        <v>21394050713</v>
      </c>
      <c r="C165" s="49" t="s">
        <v>304</v>
      </c>
      <c r="D165" s="49" t="s">
        <v>114</v>
      </c>
      <c r="E165" s="49" t="s">
        <v>342</v>
      </c>
      <c r="F165" s="49" t="s">
        <v>3606</v>
      </c>
      <c r="G165" s="49">
        <v>11846424267</v>
      </c>
      <c r="H165" s="49" t="s">
        <v>2270</v>
      </c>
      <c r="I165" s="55">
        <v>8658760953</v>
      </c>
      <c r="J165" s="49" t="s">
        <v>3084</v>
      </c>
      <c r="K165" s="49">
        <v>11846428705</v>
      </c>
      <c r="L165" s="49" t="s">
        <v>2270</v>
      </c>
      <c r="M165" s="49">
        <v>8658252683</v>
      </c>
      <c r="N165" s="49" t="s">
        <v>3748</v>
      </c>
      <c r="O165" s="49">
        <v>8455972571</v>
      </c>
      <c r="P165" s="49" t="s">
        <v>2512</v>
      </c>
      <c r="Q165" s="93" t="s">
        <v>3772</v>
      </c>
    </row>
    <row r="166" spans="1:17">
      <c r="A166" s="48">
        <v>165</v>
      </c>
      <c r="B166" s="49">
        <v>21394050714</v>
      </c>
      <c r="C166" s="49" t="s">
        <v>283</v>
      </c>
      <c r="D166" s="49" t="s">
        <v>114</v>
      </c>
      <c r="E166" s="49" t="s">
        <v>342</v>
      </c>
      <c r="F166" s="49" t="s">
        <v>54</v>
      </c>
      <c r="G166" s="49">
        <v>31097061017</v>
      </c>
      <c r="H166" s="49" t="s">
        <v>2270</v>
      </c>
      <c r="I166" s="55">
        <v>8658760953</v>
      </c>
      <c r="J166" s="49" t="s">
        <v>94</v>
      </c>
      <c r="K166" s="49">
        <v>30864098737</v>
      </c>
      <c r="L166" s="49" t="s">
        <v>2270</v>
      </c>
      <c r="M166" s="49">
        <v>7077660240</v>
      </c>
      <c r="N166" s="49" t="s">
        <v>3748</v>
      </c>
      <c r="O166" s="49">
        <v>8455972571</v>
      </c>
      <c r="P166" s="49" t="s">
        <v>2512</v>
      </c>
      <c r="Q166" s="93" t="s">
        <v>3772</v>
      </c>
    </row>
    <row r="167" spans="1:17">
      <c r="A167" s="48">
        <v>166</v>
      </c>
      <c r="B167" s="49">
        <v>21394050715</v>
      </c>
      <c r="C167" s="49" t="s">
        <v>196</v>
      </c>
      <c r="D167" s="49" t="s">
        <v>114</v>
      </c>
      <c r="E167" s="49" t="s">
        <v>114</v>
      </c>
      <c r="F167" s="49" t="s">
        <v>3607</v>
      </c>
      <c r="G167" s="49">
        <v>11846427665</v>
      </c>
      <c r="H167" s="49" t="s">
        <v>2270</v>
      </c>
      <c r="I167" s="55">
        <v>9938252498</v>
      </c>
      <c r="J167" s="49" t="s">
        <v>97</v>
      </c>
      <c r="K167" s="49">
        <v>11846426967</v>
      </c>
      <c r="L167" s="49" t="s">
        <v>2270</v>
      </c>
      <c r="M167" s="49">
        <v>9178096532</v>
      </c>
      <c r="N167" s="49" t="s">
        <v>3747</v>
      </c>
      <c r="O167" s="49">
        <v>9439998998</v>
      </c>
      <c r="P167" s="49" t="s">
        <v>2512</v>
      </c>
      <c r="Q167" s="93" t="s">
        <v>3771</v>
      </c>
    </row>
    <row r="168" spans="1:17" ht="30">
      <c r="A168" s="48">
        <v>167</v>
      </c>
      <c r="B168" s="49">
        <v>21394050716</v>
      </c>
      <c r="C168" s="49" t="s">
        <v>285</v>
      </c>
      <c r="D168" s="49" t="s">
        <v>114</v>
      </c>
      <c r="E168" s="49" t="s">
        <v>114</v>
      </c>
      <c r="F168" s="49" t="s">
        <v>496</v>
      </c>
      <c r="G168" s="49">
        <v>11846427064</v>
      </c>
      <c r="H168" s="49" t="s">
        <v>2270</v>
      </c>
      <c r="I168" s="55">
        <v>9668289391</v>
      </c>
      <c r="J168" s="49" t="s">
        <v>2461</v>
      </c>
      <c r="K168" s="49">
        <v>11846427100</v>
      </c>
      <c r="L168" s="49" t="s">
        <v>2270</v>
      </c>
      <c r="M168" s="49">
        <v>7682867392</v>
      </c>
      <c r="N168" s="49" t="s">
        <v>3749</v>
      </c>
      <c r="O168" s="49">
        <v>7894041062</v>
      </c>
      <c r="P168" s="49" t="s">
        <v>2512</v>
      </c>
      <c r="Q168" s="93"/>
    </row>
    <row r="169" spans="1:17">
      <c r="A169" s="48">
        <v>168</v>
      </c>
      <c r="B169" s="49">
        <v>21394050717</v>
      </c>
      <c r="C169" s="49" t="s">
        <v>280</v>
      </c>
      <c r="D169" s="49" t="s">
        <v>114</v>
      </c>
      <c r="E169" s="49" t="s">
        <v>114</v>
      </c>
      <c r="F169" s="49" t="s">
        <v>561</v>
      </c>
      <c r="G169" s="49">
        <v>11846434446</v>
      </c>
      <c r="H169" s="49" t="s">
        <v>2270</v>
      </c>
      <c r="I169" s="55">
        <v>9668673754</v>
      </c>
      <c r="J169" s="49"/>
      <c r="K169" s="49"/>
      <c r="L169" s="49"/>
      <c r="M169" s="49"/>
      <c r="N169" s="49" t="s">
        <v>3747</v>
      </c>
      <c r="O169" s="49">
        <v>9439998998</v>
      </c>
      <c r="P169" s="49" t="s">
        <v>2491</v>
      </c>
      <c r="Q169" s="93"/>
    </row>
    <row r="170" spans="1:17">
      <c r="A170" s="48">
        <v>169</v>
      </c>
      <c r="B170" s="49">
        <v>21394050718</v>
      </c>
      <c r="C170" s="49" t="s">
        <v>287</v>
      </c>
      <c r="D170" s="49" t="s">
        <v>114</v>
      </c>
      <c r="E170" s="49" t="s">
        <v>342</v>
      </c>
      <c r="F170" s="49" t="s">
        <v>3608</v>
      </c>
      <c r="G170" s="49">
        <v>34181625354</v>
      </c>
      <c r="H170" s="49" t="s">
        <v>2270</v>
      </c>
      <c r="I170" s="55">
        <v>907863556</v>
      </c>
      <c r="J170" s="49"/>
      <c r="K170" s="49"/>
      <c r="L170" s="49"/>
      <c r="M170" s="49"/>
      <c r="N170" s="49" t="s">
        <v>3748</v>
      </c>
      <c r="O170" s="49">
        <v>8455972571</v>
      </c>
      <c r="P170" s="49" t="s">
        <v>2491</v>
      </c>
      <c r="Q170" s="93"/>
    </row>
    <row r="171" spans="1:17" ht="30">
      <c r="A171" s="48">
        <v>170</v>
      </c>
      <c r="B171" s="49">
        <v>21394050719</v>
      </c>
      <c r="C171" s="49" t="s">
        <v>197</v>
      </c>
      <c r="D171" s="49" t="s">
        <v>114</v>
      </c>
      <c r="E171" s="49" t="s">
        <v>114</v>
      </c>
      <c r="F171" s="49" t="s">
        <v>3609</v>
      </c>
      <c r="G171" s="49">
        <v>30437135643</v>
      </c>
      <c r="H171" s="49" t="s">
        <v>2270</v>
      </c>
      <c r="I171" s="55">
        <v>7751916432</v>
      </c>
      <c r="J171" s="49"/>
      <c r="K171" s="49"/>
      <c r="L171" s="49"/>
      <c r="M171" s="49"/>
      <c r="N171" s="49" t="s">
        <v>3749</v>
      </c>
      <c r="O171" s="49">
        <v>7894041062</v>
      </c>
      <c r="P171" s="49" t="s">
        <v>2491</v>
      </c>
      <c r="Q171" s="93" t="s">
        <v>3771</v>
      </c>
    </row>
    <row r="172" spans="1:17">
      <c r="A172" s="48">
        <v>171</v>
      </c>
      <c r="B172" s="49">
        <v>21394050801</v>
      </c>
      <c r="C172" s="49" t="s">
        <v>146</v>
      </c>
      <c r="D172" s="49" t="s">
        <v>110</v>
      </c>
      <c r="E172" s="49" t="s">
        <v>110</v>
      </c>
      <c r="F172" s="49" t="s">
        <v>3610</v>
      </c>
      <c r="G172" s="49">
        <v>11846428433</v>
      </c>
      <c r="H172" s="49" t="s">
        <v>2270</v>
      </c>
      <c r="I172" s="55">
        <v>9777176049</v>
      </c>
      <c r="J172" s="49" t="s">
        <v>2410</v>
      </c>
      <c r="K172" s="49">
        <v>30436770925</v>
      </c>
      <c r="L172" s="49" t="s">
        <v>2270</v>
      </c>
      <c r="M172" s="49">
        <v>8018960351</v>
      </c>
      <c r="N172" s="49" t="s">
        <v>3750</v>
      </c>
      <c r="O172" s="49">
        <v>9556134714</v>
      </c>
      <c r="P172" s="49" t="s">
        <v>2512</v>
      </c>
      <c r="Q172" s="93"/>
    </row>
    <row r="173" spans="1:17">
      <c r="A173" s="48">
        <v>172</v>
      </c>
      <c r="B173" s="49">
        <v>21394050802</v>
      </c>
      <c r="C173" s="49" t="s">
        <v>150</v>
      </c>
      <c r="D173" s="49" t="s">
        <v>110</v>
      </c>
      <c r="E173" s="49" t="s">
        <v>110</v>
      </c>
      <c r="F173" s="49" t="s">
        <v>3611</v>
      </c>
      <c r="G173" s="49">
        <v>11846428422</v>
      </c>
      <c r="H173" s="49" t="s">
        <v>2270</v>
      </c>
      <c r="I173" s="55">
        <v>9668288661</v>
      </c>
      <c r="J173" s="49" t="s">
        <v>3612</v>
      </c>
      <c r="K173" s="49">
        <v>30436771011</v>
      </c>
      <c r="L173" s="49" t="s">
        <v>2270</v>
      </c>
      <c r="M173" s="49">
        <v>9668861915</v>
      </c>
      <c r="N173" s="49" t="s">
        <v>3750</v>
      </c>
      <c r="O173" s="49">
        <v>9556134714</v>
      </c>
      <c r="P173" s="49" t="s">
        <v>2512</v>
      </c>
      <c r="Q173" s="93"/>
    </row>
    <row r="174" spans="1:17">
      <c r="A174" s="48">
        <v>173</v>
      </c>
      <c r="B174" s="49">
        <v>21394050803</v>
      </c>
      <c r="C174" s="49" t="s">
        <v>347</v>
      </c>
      <c r="D174" s="49" t="s">
        <v>110</v>
      </c>
      <c r="E174" s="49" t="s">
        <v>110</v>
      </c>
      <c r="F174" s="49" t="s">
        <v>3613</v>
      </c>
      <c r="G174" s="49">
        <v>11846427382</v>
      </c>
      <c r="H174" s="49" t="s">
        <v>2270</v>
      </c>
      <c r="I174" s="55">
        <v>7681807109</v>
      </c>
      <c r="J174" s="49" t="s">
        <v>3614</v>
      </c>
      <c r="K174" s="49">
        <v>11846427371</v>
      </c>
      <c r="L174" s="49" t="s">
        <v>2270</v>
      </c>
      <c r="M174" s="49">
        <v>993863853</v>
      </c>
      <c r="N174" s="49" t="s">
        <v>2470</v>
      </c>
      <c r="O174" s="49">
        <v>8455954385</v>
      </c>
      <c r="P174" s="49" t="s">
        <v>2512</v>
      </c>
      <c r="Q174" s="93" t="s">
        <v>3771</v>
      </c>
    </row>
    <row r="175" spans="1:17">
      <c r="A175" s="48">
        <v>174</v>
      </c>
      <c r="B175" s="49">
        <v>21394050804</v>
      </c>
      <c r="C175" s="49" t="s">
        <v>310</v>
      </c>
      <c r="D175" s="49" t="s">
        <v>110</v>
      </c>
      <c r="E175" s="49" t="s">
        <v>110</v>
      </c>
      <c r="F175" s="49" t="s">
        <v>3615</v>
      </c>
      <c r="G175" s="49">
        <v>20353458028</v>
      </c>
      <c r="H175" s="49" t="s">
        <v>2270</v>
      </c>
      <c r="I175" s="55">
        <v>7077301420</v>
      </c>
      <c r="J175" s="49" t="s">
        <v>3616</v>
      </c>
      <c r="K175" s="49">
        <v>31127540089</v>
      </c>
      <c r="L175" s="49" t="s">
        <v>2270</v>
      </c>
      <c r="M175" s="49">
        <v>9668721653</v>
      </c>
      <c r="N175" s="49" t="s">
        <v>2470</v>
      </c>
      <c r="O175" s="49">
        <v>8455954385</v>
      </c>
      <c r="P175" s="49" t="s">
        <v>2512</v>
      </c>
      <c r="Q175" s="93" t="s">
        <v>3771</v>
      </c>
    </row>
    <row r="176" spans="1:17">
      <c r="A176" s="48">
        <v>175</v>
      </c>
      <c r="B176" s="49">
        <v>21394050805</v>
      </c>
      <c r="C176" s="49" t="s">
        <v>142</v>
      </c>
      <c r="D176" s="49" t="s">
        <v>110</v>
      </c>
      <c r="E176" s="49" t="s">
        <v>110</v>
      </c>
      <c r="F176" s="49" t="s">
        <v>3617</v>
      </c>
      <c r="G176" s="49">
        <v>11846427019</v>
      </c>
      <c r="H176" s="49" t="s">
        <v>2270</v>
      </c>
      <c r="I176" s="80">
        <v>8018926062</v>
      </c>
      <c r="J176" s="49" t="s">
        <v>3618</v>
      </c>
      <c r="K176" s="49">
        <v>38078088791</v>
      </c>
      <c r="L176" s="49" t="s">
        <v>2270</v>
      </c>
      <c r="M176" s="49">
        <v>9178514469</v>
      </c>
      <c r="N176" s="49" t="s">
        <v>2470</v>
      </c>
      <c r="O176" s="49">
        <v>8455954385</v>
      </c>
      <c r="P176" s="49" t="s">
        <v>2512</v>
      </c>
      <c r="Q176" s="93" t="s">
        <v>3772</v>
      </c>
    </row>
    <row r="177" spans="1:17">
      <c r="A177" s="48">
        <v>176</v>
      </c>
      <c r="B177" s="49">
        <v>21394050806</v>
      </c>
      <c r="C177" s="49" t="s">
        <v>149</v>
      </c>
      <c r="D177" s="49" t="s">
        <v>110</v>
      </c>
      <c r="E177" s="49" t="s">
        <v>350</v>
      </c>
      <c r="F177" s="49" t="s">
        <v>3619</v>
      </c>
      <c r="G177" s="49">
        <v>11846427961</v>
      </c>
      <c r="H177" s="49" t="s">
        <v>2270</v>
      </c>
      <c r="I177" s="55">
        <v>7608985257</v>
      </c>
      <c r="J177" s="49" t="s">
        <v>3620</v>
      </c>
      <c r="K177" s="49">
        <v>31977567172</v>
      </c>
      <c r="L177" s="49" t="s">
        <v>2270</v>
      </c>
      <c r="M177" s="49">
        <v>8018926341</v>
      </c>
      <c r="N177" s="49" t="s">
        <v>2470</v>
      </c>
      <c r="O177" s="49">
        <v>8455954385</v>
      </c>
      <c r="P177" s="49" t="s">
        <v>2512</v>
      </c>
      <c r="Q177" s="93" t="s">
        <v>3771</v>
      </c>
    </row>
    <row r="178" spans="1:17">
      <c r="A178" s="48">
        <v>177</v>
      </c>
      <c r="B178" s="49">
        <v>21394050807</v>
      </c>
      <c r="C178" s="49" t="s">
        <v>154</v>
      </c>
      <c r="D178" s="49" t="s">
        <v>110</v>
      </c>
      <c r="E178" s="49" t="s">
        <v>350</v>
      </c>
      <c r="F178" s="49" t="s">
        <v>3395</v>
      </c>
      <c r="G178" s="49">
        <v>31106739509</v>
      </c>
      <c r="H178" s="49" t="s">
        <v>2270</v>
      </c>
      <c r="I178" s="55">
        <v>8456927324</v>
      </c>
      <c r="J178" s="49" t="s">
        <v>3621</v>
      </c>
      <c r="K178" s="49">
        <v>31035099033</v>
      </c>
      <c r="L178" s="49" t="s">
        <v>2270</v>
      </c>
      <c r="M178" s="49">
        <v>7894562109</v>
      </c>
      <c r="N178" s="49" t="s">
        <v>2470</v>
      </c>
      <c r="O178" s="49">
        <v>8455954385</v>
      </c>
      <c r="P178" s="49" t="s">
        <v>2512</v>
      </c>
      <c r="Q178" s="93" t="s">
        <v>3771</v>
      </c>
    </row>
    <row r="179" spans="1:17">
      <c r="A179" s="48">
        <v>178</v>
      </c>
      <c r="B179" s="49">
        <v>21394050808</v>
      </c>
      <c r="C179" s="49" t="s">
        <v>153</v>
      </c>
      <c r="D179" s="49" t="s">
        <v>110</v>
      </c>
      <c r="E179" s="49" t="s">
        <v>350</v>
      </c>
      <c r="F179" s="49" t="s">
        <v>2471</v>
      </c>
      <c r="G179" s="49">
        <v>11846428171</v>
      </c>
      <c r="H179" s="49" t="s">
        <v>2270</v>
      </c>
      <c r="I179" s="55">
        <v>8456024844</v>
      </c>
      <c r="J179" s="49" t="s">
        <v>3622</v>
      </c>
      <c r="K179" s="49">
        <v>32970570081</v>
      </c>
      <c r="L179" s="49" t="s">
        <v>2270</v>
      </c>
      <c r="M179" s="49">
        <v>8658044407</v>
      </c>
      <c r="N179" s="49" t="s">
        <v>2470</v>
      </c>
      <c r="O179" s="49">
        <v>8455954385</v>
      </c>
      <c r="P179" s="49" t="s">
        <v>2512</v>
      </c>
      <c r="Q179" s="93"/>
    </row>
    <row r="180" spans="1:17">
      <c r="A180" s="48">
        <v>179</v>
      </c>
      <c r="B180" s="49">
        <v>21394050809</v>
      </c>
      <c r="C180" s="49" t="s">
        <v>308</v>
      </c>
      <c r="D180" s="49" t="s">
        <v>110</v>
      </c>
      <c r="E180" s="49" t="s">
        <v>350</v>
      </c>
      <c r="F180" s="49" t="s">
        <v>2472</v>
      </c>
      <c r="G180" s="49">
        <v>31317982748</v>
      </c>
      <c r="H180" s="49" t="s">
        <v>2270</v>
      </c>
      <c r="I180" s="55">
        <v>9668369493</v>
      </c>
      <c r="J180" s="49" t="s">
        <v>2473</v>
      </c>
      <c r="K180" s="49">
        <v>31129076917</v>
      </c>
      <c r="L180" s="49" t="s">
        <v>2270</v>
      </c>
      <c r="M180" s="49">
        <v>7749058801</v>
      </c>
      <c r="N180" s="49" t="s">
        <v>2470</v>
      </c>
      <c r="O180" s="49">
        <v>8455954385</v>
      </c>
      <c r="P180" s="49" t="s">
        <v>2512</v>
      </c>
      <c r="Q180" s="93"/>
    </row>
    <row r="181" spans="1:17">
      <c r="A181" s="48">
        <v>180</v>
      </c>
      <c r="B181" s="49">
        <v>21394050810</v>
      </c>
      <c r="C181" s="49" t="s">
        <v>143</v>
      </c>
      <c r="D181" s="49" t="s">
        <v>110</v>
      </c>
      <c r="E181" s="49" t="s">
        <v>350</v>
      </c>
      <c r="F181" s="49" t="s">
        <v>2474</v>
      </c>
      <c r="G181" s="49">
        <v>11846434887</v>
      </c>
      <c r="H181" s="49" t="s">
        <v>2270</v>
      </c>
      <c r="I181" s="55">
        <v>9668370435</v>
      </c>
      <c r="J181" s="49" t="s">
        <v>2475</v>
      </c>
      <c r="K181" s="49">
        <v>11846435020</v>
      </c>
      <c r="L181" s="49" t="s">
        <v>2270</v>
      </c>
      <c r="M181" s="49">
        <v>7894430476</v>
      </c>
      <c r="N181" s="49" t="s">
        <v>2470</v>
      </c>
      <c r="O181" s="49">
        <v>8455954385</v>
      </c>
      <c r="P181" s="49" t="s">
        <v>2512</v>
      </c>
      <c r="Q181" s="93"/>
    </row>
    <row r="182" spans="1:17">
      <c r="A182" s="48">
        <v>181</v>
      </c>
      <c r="B182" s="49">
        <v>21394050811</v>
      </c>
      <c r="C182" s="49" t="s">
        <v>151</v>
      </c>
      <c r="D182" s="49" t="s">
        <v>110</v>
      </c>
      <c r="E182" s="49" t="s">
        <v>350</v>
      </c>
      <c r="F182" s="49" t="s">
        <v>3623</v>
      </c>
      <c r="G182" s="49">
        <v>32056198736</v>
      </c>
      <c r="H182" s="49" t="s">
        <v>2270</v>
      </c>
      <c r="I182" s="55">
        <v>7077187167</v>
      </c>
      <c r="J182" s="49" t="s">
        <v>2476</v>
      </c>
      <c r="K182" s="49">
        <v>30693931753</v>
      </c>
      <c r="L182" s="49" t="s">
        <v>2270</v>
      </c>
      <c r="M182" s="49">
        <v>8018966597</v>
      </c>
      <c r="N182" s="49" t="s">
        <v>2470</v>
      </c>
      <c r="O182" s="49">
        <v>8455954385</v>
      </c>
      <c r="P182" s="49" t="s">
        <v>2512</v>
      </c>
      <c r="Q182" s="93"/>
    </row>
    <row r="183" spans="1:17">
      <c r="A183" s="48">
        <v>182</v>
      </c>
      <c r="B183" s="49">
        <v>21394050812</v>
      </c>
      <c r="C183" s="49" t="s">
        <v>315</v>
      </c>
      <c r="D183" s="49" t="s">
        <v>110</v>
      </c>
      <c r="E183" s="49" t="s">
        <v>350</v>
      </c>
      <c r="F183" s="49" t="s">
        <v>2477</v>
      </c>
      <c r="G183" s="49">
        <v>31071005518</v>
      </c>
      <c r="H183" s="49" t="s">
        <v>2270</v>
      </c>
      <c r="I183" s="55">
        <v>8658504082</v>
      </c>
      <c r="J183" s="49" t="s">
        <v>1101</v>
      </c>
      <c r="K183" s="49">
        <v>31090809468</v>
      </c>
      <c r="L183" s="49" t="s">
        <v>2270</v>
      </c>
      <c r="M183" s="49">
        <v>7855951391</v>
      </c>
      <c r="N183" s="49" t="s">
        <v>2470</v>
      </c>
      <c r="O183" s="49">
        <v>8455954385</v>
      </c>
      <c r="P183" s="49" t="s">
        <v>2512</v>
      </c>
      <c r="Q183" s="93"/>
    </row>
    <row r="184" spans="1:17">
      <c r="A184" s="48">
        <v>183</v>
      </c>
      <c r="B184" s="49">
        <v>21394050813</v>
      </c>
      <c r="C184" s="49" t="s">
        <v>312</v>
      </c>
      <c r="D184" s="49" t="s">
        <v>110</v>
      </c>
      <c r="E184" s="49" t="s">
        <v>350</v>
      </c>
      <c r="F184" s="49" t="s">
        <v>3624</v>
      </c>
      <c r="G184" s="49">
        <v>32457966828</v>
      </c>
      <c r="H184" s="49" t="s">
        <v>2270</v>
      </c>
      <c r="I184" s="55">
        <v>7749881362</v>
      </c>
      <c r="J184" s="49" t="s">
        <v>3625</v>
      </c>
      <c r="K184" s="49">
        <v>32031275075</v>
      </c>
      <c r="L184" s="49" t="s">
        <v>2270</v>
      </c>
      <c r="M184" s="49">
        <v>9556074218</v>
      </c>
      <c r="N184" s="49" t="s">
        <v>2470</v>
      </c>
      <c r="O184" s="49">
        <v>8455954385</v>
      </c>
      <c r="P184" s="49" t="s">
        <v>2512</v>
      </c>
      <c r="Q184" s="93" t="s">
        <v>3771</v>
      </c>
    </row>
    <row r="185" spans="1:17">
      <c r="A185" s="48">
        <v>184</v>
      </c>
      <c r="B185" s="49">
        <v>21394050814</v>
      </c>
      <c r="C185" s="49" t="s">
        <v>141</v>
      </c>
      <c r="D185" s="49" t="s">
        <v>110</v>
      </c>
      <c r="E185" s="49" t="s">
        <v>350</v>
      </c>
      <c r="F185" s="49" t="s">
        <v>2479</v>
      </c>
      <c r="G185" s="49">
        <v>31129021516</v>
      </c>
      <c r="H185" s="49" t="s">
        <v>2270</v>
      </c>
      <c r="I185" s="55">
        <v>7605976454</v>
      </c>
      <c r="J185" s="49" t="s">
        <v>2480</v>
      </c>
      <c r="K185" s="49">
        <v>31154526538</v>
      </c>
      <c r="L185" s="49" t="s">
        <v>2270</v>
      </c>
      <c r="M185" s="49">
        <v>7894677227</v>
      </c>
      <c r="N185" s="49" t="s">
        <v>2470</v>
      </c>
      <c r="O185" s="49">
        <v>8455954385</v>
      </c>
      <c r="P185" s="49" t="s">
        <v>2512</v>
      </c>
      <c r="Q185" s="93"/>
    </row>
    <row r="186" spans="1:17">
      <c r="A186" s="48">
        <v>185</v>
      </c>
      <c r="B186" s="49">
        <v>21394050815</v>
      </c>
      <c r="C186" s="49" t="s">
        <v>346</v>
      </c>
      <c r="D186" s="49" t="s">
        <v>110</v>
      </c>
      <c r="E186" s="49" t="s">
        <v>350</v>
      </c>
      <c r="F186" s="49" t="s">
        <v>2481</v>
      </c>
      <c r="G186" s="49">
        <v>11846407490</v>
      </c>
      <c r="H186" s="49" t="s">
        <v>2270</v>
      </c>
      <c r="I186" s="55">
        <v>7894538983</v>
      </c>
      <c r="J186" s="49" t="s">
        <v>2482</v>
      </c>
      <c r="K186" s="49">
        <v>11846432959</v>
      </c>
      <c r="L186" s="49" t="s">
        <v>2270</v>
      </c>
      <c r="M186" s="49"/>
      <c r="N186" s="49"/>
      <c r="O186" s="49"/>
      <c r="P186" s="49" t="s">
        <v>2512</v>
      </c>
      <c r="Q186" s="93" t="s">
        <v>3771</v>
      </c>
    </row>
    <row r="187" spans="1:17">
      <c r="A187" s="48">
        <v>186</v>
      </c>
      <c r="B187" s="49">
        <v>21394050816</v>
      </c>
      <c r="C187" s="49" t="s">
        <v>147</v>
      </c>
      <c r="D187" s="49" t="s">
        <v>110</v>
      </c>
      <c r="E187" s="49" t="s">
        <v>330</v>
      </c>
      <c r="F187" s="49" t="s">
        <v>2483</v>
      </c>
      <c r="G187" s="49">
        <v>11846428625</v>
      </c>
      <c r="H187" s="49" t="s">
        <v>2270</v>
      </c>
      <c r="I187" s="80">
        <v>7077072375</v>
      </c>
      <c r="J187" s="49" t="s">
        <v>3093</v>
      </c>
      <c r="K187" s="49">
        <v>32288864840</v>
      </c>
      <c r="L187" s="49" t="s">
        <v>2270</v>
      </c>
      <c r="M187" s="49">
        <v>9668297342</v>
      </c>
      <c r="N187" s="49" t="s">
        <v>3750</v>
      </c>
      <c r="O187" s="49">
        <v>9556134714</v>
      </c>
      <c r="P187" s="49" t="s">
        <v>2512</v>
      </c>
      <c r="Q187" s="93"/>
    </row>
    <row r="188" spans="1:17">
      <c r="A188" s="48">
        <v>187</v>
      </c>
      <c r="B188" s="49">
        <v>21394050817</v>
      </c>
      <c r="C188" s="49" t="s">
        <v>138</v>
      </c>
      <c r="D188" s="49" t="s">
        <v>110</v>
      </c>
      <c r="E188" s="49" t="s">
        <v>330</v>
      </c>
      <c r="F188" s="49" t="s">
        <v>2484</v>
      </c>
      <c r="G188" s="49">
        <v>31715463004</v>
      </c>
      <c r="H188" s="49" t="s">
        <v>2270</v>
      </c>
      <c r="I188" s="55">
        <v>8658484755</v>
      </c>
      <c r="J188" s="49" t="s">
        <v>2485</v>
      </c>
      <c r="K188" s="49">
        <v>31391874653</v>
      </c>
      <c r="L188" s="49" t="s">
        <v>2270</v>
      </c>
      <c r="M188" s="49">
        <v>8457891214</v>
      </c>
      <c r="N188" s="49" t="s">
        <v>3750</v>
      </c>
      <c r="O188" s="49">
        <v>9556134714</v>
      </c>
      <c r="P188" s="49" t="s">
        <v>2512</v>
      </c>
      <c r="Q188" s="93" t="s">
        <v>3771</v>
      </c>
    </row>
    <row r="189" spans="1:17">
      <c r="A189" s="48">
        <v>188</v>
      </c>
      <c r="B189" s="49">
        <v>21394050818</v>
      </c>
      <c r="C189" s="49" t="s">
        <v>148</v>
      </c>
      <c r="D189" s="49" t="s">
        <v>110</v>
      </c>
      <c r="E189" s="49" t="s">
        <v>330</v>
      </c>
      <c r="F189" s="49" t="s">
        <v>2486</v>
      </c>
      <c r="G189" s="49">
        <v>11846434559</v>
      </c>
      <c r="H189" s="49" t="s">
        <v>2270</v>
      </c>
      <c r="I189" s="55">
        <v>9556662883</v>
      </c>
      <c r="J189" s="49" t="s">
        <v>2487</v>
      </c>
      <c r="K189" s="49">
        <v>11846434763</v>
      </c>
      <c r="L189" s="49" t="s">
        <v>2270</v>
      </c>
      <c r="M189" s="49">
        <v>9178273053</v>
      </c>
      <c r="N189" s="49" t="s">
        <v>3750</v>
      </c>
      <c r="O189" s="49">
        <v>9556134714</v>
      </c>
      <c r="P189" s="49" t="s">
        <v>2512</v>
      </c>
      <c r="Q189" s="93"/>
    </row>
    <row r="190" spans="1:17">
      <c r="A190" s="48">
        <v>189</v>
      </c>
      <c r="B190" s="49">
        <v>21394050819</v>
      </c>
      <c r="C190" s="49" t="s">
        <v>314</v>
      </c>
      <c r="D190" s="49" t="s">
        <v>110</v>
      </c>
      <c r="E190" s="49" t="s">
        <v>330</v>
      </c>
      <c r="F190" s="49" t="s">
        <v>2308</v>
      </c>
      <c r="G190" s="49">
        <v>11846427531</v>
      </c>
      <c r="H190" s="49" t="s">
        <v>2270</v>
      </c>
      <c r="I190" s="55">
        <v>7077750411</v>
      </c>
      <c r="J190" s="49" t="s">
        <v>3626</v>
      </c>
      <c r="K190" s="49">
        <v>11846427542</v>
      </c>
      <c r="L190" s="49" t="s">
        <v>2270</v>
      </c>
      <c r="M190" s="49"/>
      <c r="N190" s="49" t="s">
        <v>3750</v>
      </c>
      <c r="O190" s="49">
        <v>9556134714</v>
      </c>
      <c r="P190" s="49" t="s">
        <v>2512</v>
      </c>
      <c r="Q190" s="93" t="s">
        <v>3773</v>
      </c>
    </row>
    <row r="191" spans="1:17">
      <c r="A191" s="48">
        <v>190</v>
      </c>
      <c r="B191" s="49">
        <v>21394050820</v>
      </c>
      <c r="C191" s="49" t="s">
        <v>139</v>
      </c>
      <c r="D191" s="49" t="s">
        <v>110</v>
      </c>
      <c r="E191" s="49" t="s">
        <v>330</v>
      </c>
      <c r="F191" s="49" t="s">
        <v>3627</v>
      </c>
      <c r="G191" s="49">
        <v>31139725066</v>
      </c>
      <c r="H191" s="49" t="s">
        <v>2270</v>
      </c>
      <c r="I191" s="55">
        <v>9178772529</v>
      </c>
      <c r="J191" s="49" t="s">
        <v>449</v>
      </c>
      <c r="K191" s="49">
        <v>31107919478</v>
      </c>
      <c r="L191" s="49" t="s">
        <v>2270</v>
      </c>
      <c r="M191" s="49">
        <v>9078357481</v>
      </c>
      <c r="N191" s="49" t="s">
        <v>3750</v>
      </c>
      <c r="O191" s="49">
        <v>9556134714</v>
      </c>
      <c r="P191" s="49" t="s">
        <v>2512</v>
      </c>
      <c r="Q191" s="93"/>
    </row>
    <row r="192" spans="1:17">
      <c r="A192" s="48">
        <v>191</v>
      </c>
      <c r="B192" s="49">
        <v>21394050821</v>
      </c>
      <c r="C192" s="49" t="s">
        <v>2281</v>
      </c>
      <c r="D192" s="49" t="s">
        <v>110</v>
      </c>
      <c r="E192" s="49" t="s">
        <v>330</v>
      </c>
      <c r="F192" s="49" t="s">
        <v>3628</v>
      </c>
      <c r="G192" s="49">
        <v>11846427916</v>
      </c>
      <c r="H192" s="49" t="s">
        <v>2270</v>
      </c>
      <c r="I192" s="55">
        <v>7894822453</v>
      </c>
      <c r="J192" s="49" t="s">
        <v>3629</v>
      </c>
      <c r="K192" s="49">
        <v>11846434650</v>
      </c>
      <c r="L192" s="49" t="s">
        <v>2270</v>
      </c>
      <c r="M192" s="49">
        <v>9457059697</v>
      </c>
      <c r="N192" s="49" t="s">
        <v>3750</v>
      </c>
      <c r="O192" s="49">
        <v>9556134714</v>
      </c>
      <c r="P192" s="49" t="s">
        <v>2512</v>
      </c>
      <c r="Q192" s="93"/>
    </row>
    <row r="193" spans="1:17">
      <c r="A193" s="48">
        <v>192</v>
      </c>
      <c r="B193" s="49">
        <v>21394050822</v>
      </c>
      <c r="C193" s="49" t="s">
        <v>309</v>
      </c>
      <c r="D193" s="49" t="s">
        <v>110</v>
      </c>
      <c r="E193" s="49" t="s">
        <v>330</v>
      </c>
      <c r="F193" s="49" t="s">
        <v>2422</v>
      </c>
      <c r="G193" s="49">
        <v>31318878690</v>
      </c>
      <c r="H193" s="49" t="s">
        <v>2270</v>
      </c>
      <c r="I193" s="55">
        <v>9668627678</v>
      </c>
      <c r="J193" s="49" t="s">
        <v>2504</v>
      </c>
      <c r="K193" s="49">
        <v>31203980953</v>
      </c>
      <c r="L193" s="49" t="s">
        <v>2270</v>
      </c>
      <c r="M193" s="49">
        <v>7894524742</v>
      </c>
      <c r="N193" s="49" t="s">
        <v>3750</v>
      </c>
      <c r="O193" s="49">
        <v>9556134714</v>
      </c>
      <c r="P193" s="49" t="s">
        <v>2512</v>
      </c>
      <c r="Q193" s="93"/>
    </row>
    <row r="194" spans="1:17">
      <c r="A194" s="48">
        <v>193</v>
      </c>
      <c r="B194" s="87">
        <v>21394050823</v>
      </c>
      <c r="C194" s="49" t="s">
        <v>123</v>
      </c>
      <c r="D194" s="49" t="s">
        <v>110</v>
      </c>
      <c r="E194" s="49" t="s">
        <v>155</v>
      </c>
      <c r="F194" s="49" t="s">
        <v>3630</v>
      </c>
      <c r="G194" s="88">
        <v>36934151500</v>
      </c>
      <c r="H194" s="49" t="s">
        <v>2270</v>
      </c>
      <c r="I194" s="55">
        <v>7077742244</v>
      </c>
      <c r="J194" s="49" t="s">
        <v>82</v>
      </c>
      <c r="K194" s="49">
        <v>31743468236</v>
      </c>
      <c r="L194" s="49" t="s">
        <v>2270</v>
      </c>
      <c r="M194" s="49">
        <v>9777175772</v>
      </c>
      <c r="N194" s="49" t="s">
        <v>3751</v>
      </c>
      <c r="O194" s="49">
        <v>8018978111</v>
      </c>
      <c r="P194" s="49" t="s">
        <v>2512</v>
      </c>
      <c r="Q194" s="93"/>
    </row>
    <row r="195" spans="1:17">
      <c r="A195" s="48">
        <v>194</v>
      </c>
      <c r="B195" s="49">
        <v>21394050824</v>
      </c>
      <c r="C195" s="49" t="s">
        <v>118</v>
      </c>
      <c r="D195" s="49" t="s">
        <v>110</v>
      </c>
      <c r="E195" s="49" t="s">
        <v>155</v>
      </c>
      <c r="F195" s="49" t="s">
        <v>3631</v>
      </c>
      <c r="G195" s="49">
        <v>31181546994</v>
      </c>
      <c r="H195" s="49" t="s">
        <v>2270</v>
      </c>
      <c r="I195" s="55">
        <v>8114996090</v>
      </c>
      <c r="J195" s="49" t="s">
        <v>2408</v>
      </c>
      <c r="K195" s="49">
        <v>31332378485</v>
      </c>
      <c r="L195" s="49" t="s">
        <v>2270</v>
      </c>
      <c r="M195" s="49">
        <v>7855970157</v>
      </c>
      <c r="N195" s="49" t="s">
        <v>3751</v>
      </c>
      <c r="O195" s="49">
        <v>8018978111</v>
      </c>
      <c r="P195" s="49" t="s">
        <v>2512</v>
      </c>
      <c r="Q195" s="93" t="s">
        <v>3771</v>
      </c>
    </row>
    <row r="196" spans="1:17">
      <c r="A196" s="48">
        <v>195</v>
      </c>
      <c r="B196" s="49">
        <v>21394050825</v>
      </c>
      <c r="C196" s="49" t="s">
        <v>155</v>
      </c>
      <c r="D196" s="49" t="s">
        <v>110</v>
      </c>
      <c r="E196" s="49" t="s">
        <v>155</v>
      </c>
      <c r="F196" s="49" t="s">
        <v>3376</v>
      </c>
      <c r="G196" s="49">
        <v>37229160586</v>
      </c>
      <c r="H196" s="49" t="s">
        <v>2270</v>
      </c>
      <c r="I196" s="55">
        <v>9938123405</v>
      </c>
      <c r="J196" s="49" t="s">
        <v>1123</v>
      </c>
      <c r="K196" s="49">
        <v>11846434912</v>
      </c>
      <c r="L196" s="49" t="s">
        <v>2270</v>
      </c>
      <c r="M196" s="49">
        <v>7750979849</v>
      </c>
      <c r="N196" s="49" t="s">
        <v>3750</v>
      </c>
      <c r="O196" s="49">
        <v>9556134714</v>
      </c>
      <c r="P196" s="49" t="s">
        <v>2512</v>
      </c>
      <c r="Q196" s="93"/>
    </row>
    <row r="197" spans="1:17">
      <c r="A197" s="48">
        <v>196</v>
      </c>
      <c r="B197" s="49">
        <v>21394050826</v>
      </c>
      <c r="C197" s="49" t="s">
        <v>140</v>
      </c>
      <c r="D197" s="49" t="s">
        <v>110</v>
      </c>
      <c r="E197" s="49" t="s">
        <v>155</v>
      </c>
      <c r="F197" s="49" t="s">
        <v>3632</v>
      </c>
      <c r="G197" s="49">
        <v>31148374966</v>
      </c>
      <c r="H197" s="49" t="s">
        <v>2270</v>
      </c>
      <c r="I197" s="55">
        <v>9668664312</v>
      </c>
      <c r="J197" s="49" t="s">
        <v>3633</v>
      </c>
      <c r="K197" s="49">
        <v>11846431274</v>
      </c>
      <c r="L197" s="49" t="s">
        <v>2270</v>
      </c>
      <c r="M197" s="49">
        <v>9668859499</v>
      </c>
      <c r="N197" s="49" t="s">
        <v>2456</v>
      </c>
      <c r="O197" s="49">
        <v>9439989755</v>
      </c>
      <c r="P197" s="49" t="s">
        <v>2512</v>
      </c>
      <c r="Q197" s="93"/>
    </row>
    <row r="198" spans="1:17">
      <c r="A198" s="48">
        <v>197</v>
      </c>
      <c r="B198" s="49">
        <v>21394050827</v>
      </c>
      <c r="C198" s="49" t="s">
        <v>301</v>
      </c>
      <c r="D198" s="49" t="s">
        <v>110</v>
      </c>
      <c r="E198" s="49" t="s">
        <v>155</v>
      </c>
      <c r="F198" s="49" t="s">
        <v>3634</v>
      </c>
      <c r="G198" s="49">
        <v>11846435075</v>
      </c>
      <c r="H198" s="49" t="s">
        <v>2270</v>
      </c>
      <c r="I198" s="55">
        <v>8114663985</v>
      </c>
      <c r="J198" s="49" t="s">
        <v>3635</v>
      </c>
      <c r="K198" s="49">
        <v>11846432948</v>
      </c>
      <c r="L198" s="49" t="s">
        <v>2270</v>
      </c>
      <c r="M198" s="49">
        <v>7683966217</v>
      </c>
      <c r="N198" s="49" t="s">
        <v>3750</v>
      </c>
      <c r="O198" s="49">
        <v>9556134714</v>
      </c>
      <c r="P198" s="49" t="s">
        <v>2512</v>
      </c>
      <c r="Q198" s="93"/>
    </row>
    <row r="199" spans="1:17">
      <c r="A199" s="48">
        <v>198</v>
      </c>
      <c r="B199" s="87">
        <v>21394050828</v>
      </c>
      <c r="C199" s="49" t="s">
        <v>145</v>
      </c>
      <c r="D199" s="49" t="s">
        <v>110</v>
      </c>
      <c r="E199" s="49" t="s">
        <v>155</v>
      </c>
      <c r="F199" s="49" t="s">
        <v>3636</v>
      </c>
      <c r="G199" s="88">
        <v>32056198099</v>
      </c>
      <c r="H199" s="49" t="s">
        <v>2270</v>
      </c>
      <c r="I199" s="55">
        <v>9078357094</v>
      </c>
      <c r="J199" s="49" t="s">
        <v>3637</v>
      </c>
      <c r="K199" s="49">
        <v>11846434923</v>
      </c>
      <c r="L199" s="49" t="s">
        <v>2270</v>
      </c>
      <c r="M199" s="49">
        <v>8455984535</v>
      </c>
      <c r="N199" s="49" t="s">
        <v>3752</v>
      </c>
      <c r="O199" s="49">
        <v>7681079032</v>
      </c>
      <c r="P199" s="49" t="s">
        <v>2512</v>
      </c>
      <c r="Q199" s="93"/>
    </row>
    <row r="200" spans="1:17">
      <c r="A200" s="48">
        <v>199</v>
      </c>
      <c r="B200" s="49">
        <v>21394050829</v>
      </c>
      <c r="C200" s="49" t="s">
        <v>313</v>
      </c>
      <c r="D200" s="49" t="s">
        <v>110</v>
      </c>
      <c r="E200" s="49" t="s">
        <v>155</v>
      </c>
      <c r="F200" s="49" t="s">
        <v>3638</v>
      </c>
      <c r="G200" s="49">
        <v>31148374445</v>
      </c>
      <c r="H200" s="49" t="s">
        <v>2270</v>
      </c>
      <c r="I200" s="55">
        <v>9556605615</v>
      </c>
      <c r="J200" s="49" t="s">
        <v>3639</v>
      </c>
      <c r="K200" s="49">
        <v>31153549524</v>
      </c>
      <c r="L200" s="49" t="s">
        <v>2270</v>
      </c>
      <c r="M200" s="49">
        <v>9078062461</v>
      </c>
      <c r="N200" s="49" t="s">
        <v>3752</v>
      </c>
      <c r="O200" s="49">
        <v>7681079032</v>
      </c>
      <c r="P200" s="49" t="s">
        <v>2512</v>
      </c>
      <c r="Q200" s="93"/>
    </row>
    <row r="201" spans="1:17" ht="30">
      <c r="A201" s="48">
        <v>200</v>
      </c>
      <c r="B201" s="49">
        <v>21394050830</v>
      </c>
      <c r="C201" s="49" t="s">
        <v>144</v>
      </c>
      <c r="D201" s="49" t="s">
        <v>110</v>
      </c>
      <c r="E201" s="49" t="s">
        <v>350</v>
      </c>
      <c r="F201" s="49" t="s">
        <v>1109</v>
      </c>
      <c r="G201" s="49">
        <v>31947618919</v>
      </c>
      <c r="H201" s="49" t="s">
        <v>2270</v>
      </c>
      <c r="I201" s="55">
        <v>7609878159</v>
      </c>
      <c r="J201" s="49"/>
      <c r="K201" s="49"/>
      <c r="L201" s="49"/>
      <c r="M201" s="49"/>
      <c r="N201" s="49" t="s">
        <v>2470</v>
      </c>
      <c r="O201" s="49">
        <v>8455954385</v>
      </c>
      <c r="P201" s="49" t="s">
        <v>2491</v>
      </c>
      <c r="Q201" s="93"/>
    </row>
    <row r="202" spans="1:17">
      <c r="A202" s="48">
        <v>201</v>
      </c>
      <c r="B202" s="49">
        <v>21394050831</v>
      </c>
      <c r="C202" s="49" t="s">
        <v>311</v>
      </c>
      <c r="D202" s="49" t="s">
        <v>110</v>
      </c>
      <c r="E202" s="49" t="s">
        <v>330</v>
      </c>
      <c r="F202" s="49" t="s">
        <v>3640</v>
      </c>
      <c r="G202" s="49">
        <v>31838066968</v>
      </c>
      <c r="H202" s="49" t="s">
        <v>2270</v>
      </c>
      <c r="I202" s="55">
        <v>9777192650</v>
      </c>
      <c r="J202" s="49"/>
      <c r="K202" s="49"/>
      <c r="L202" s="49"/>
      <c r="M202" s="49"/>
      <c r="N202" s="49" t="s">
        <v>3750</v>
      </c>
      <c r="O202" s="49">
        <v>9556134714</v>
      </c>
      <c r="P202" s="49" t="s">
        <v>2491</v>
      </c>
      <c r="Q202" s="93"/>
    </row>
    <row r="203" spans="1:17">
      <c r="A203" s="48">
        <v>202</v>
      </c>
      <c r="B203" s="49">
        <v>21394050832</v>
      </c>
      <c r="C203" s="49" t="s">
        <v>152</v>
      </c>
      <c r="D203" s="49" t="s">
        <v>110</v>
      </c>
      <c r="E203" s="49" t="s">
        <v>350</v>
      </c>
      <c r="F203" s="49" t="s">
        <v>3641</v>
      </c>
      <c r="G203" s="49">
        <v>32602921931</v>
      </c>
      <c r="H203" s="49" t="s">
        <v>2270</v>
      </c>
      <c r="I203" s="55">
        <v>7077213952</v>
      </c>
      <c r="J203" s="49"/>
      <c r="K203" s="49"/>
      <c r="L203" s="49"/>
      <c r="M203" s="49"/>
      <c r="N203" s="49" t="s">
        <v>2470</v>
      </c>
      <c r="O203" s="49">
        <v>8455954385</v>
      </c>
      <c r="P203" s="49" t="s">
        <v>2491</v>
      </c>
      <c r="Q203" s="93"/>
    </row>
    <row r="204" spans="1:17">
      <c r="A204" s="48">
        <v>203</v>
      </c>
      <c r="B204" s="87">
        <v>21394050901</v>
      </c>
      <c r="C204" s="49" t="s">
        <v>100</v>
      </c>
      <c r="D204" s="49" t="s">
        <v>100</v>
      </c>
      <c r="E204" s="49" t="s">
        <v>100</v>
      </c>
      <c r="F204" s="49" t="s">
        <v>3642</v>
      </c>
      <c r="G204" s="88">
        <v>31846675314</v>
      </c>
      <c r="H204" s="49" t="s">
        <v>2270</v>
      </c>
      <c r="I204" s="55">
        <v>6372333900</v>
      </c>
      <c r="J204" s="49" t="s">
        <v>1119</v>
      </c>
      <c r="K204" s="49">
        <v>11846427949</v>
      </c>
      <c r="L204" s="49" t="s">
        <v>2270</v>
      </c>
      <c r="M204" s="49">
        <v>8658345146</v>
      </c>
      <c r="N204" s="49"/>
      <c r="O204" s="49"/>
      <c r="P204" s="49" t="s">
        <v>2512</v>
      </c>
      <c r="Q204" s="93"/>
    </row>
    <row r="205" spans="1:17">
      <c r="A205" s="48">
        <v>204</v>
      </c>
      <c r="B205" s="49">
        <v>21394050902</v>
      </c>
      <c r="C205" s="49" t="s">
        <v>131</v>
      </c>
      <c r="D205" s="49" t="s">
        <v>100</v>
      </c>
      <c r="E205" s="49" t="s">
        <v>100</v>
      </c>
      <c r="F205" s="49" t="s">
        <v>821</v>
      </c>
      <c r="G205" s="49">
        <v>31203993939</v>
      </c>
      <c r="H205" s="49" t="s">
        <v>2270</v>
      </c>
      <c r="I205" s="55">
        <v>9938175507</v>
      </c>
      <c r="J205" s="49" t="s">
        <v>1132</v>
      </c>
      <c r="K205" s="49">
        <v>31203983921</v>
      </c>
      <c r="L205" s="49" t="s">
        <v>2270</v>
      </c>
      <c r="M205" s="49">
        <v>9861378442</v>
      </c>
      <c r="N205" s="49"/>
      <c r="O205" s="49"/>
      <c r="P205" s="49" t="s">
        <v>2512</v>
      </c>
      <c r="Q205" s="93"/>
    </row>
    <row r="206" spans="1:17" ht="30">
      <c r="A206" s="48">
        <v>205</v>
      </c>
      <c r="B206" s="49">
        <v>21394050903</v>
      </c>
      <c r="C206" s="49" t="s">
        <v>127</v>
      </c>
      <c r="D206" s="49" t="s">
        <v>100</v>
      </c>
      <c r="E206" s="49" t="s">
        <v>100</v>
      </c>
      <c r="F206" s="49" t="s">
        <v>3643</v>
      </c>
      <c r="G206" s="49">
        <v>11846427803</v>
      </c>
      <c r="H206" s="49" t="s">
        <v>2270</v>
      </c>
      <c r="I206" s="55">
        <v>7853043293</v>
      </c>
      <c r="J206" s="49" t="s">
        <v>3644</v>
      </c>
      <c r="K206" s="49">
        <v>11846428386</v>
      </c>
      <c r="L206" s="49" t="s">
        <v>2270</v>
      </c>
      <c r="M206" s="49">
        <v>8456860396</v>
      </c>
      <c r="N206" s="49" t="s">
        <v>3753</v>
      </c>
      <c r="O206" s="49">
        <v>8456828787</v>
      </c>
      <c r="P206" s="49" t="s">
        <v>2512</v>
      </c>
      <c r="Q206" s="93"/>
    </row>
    <row r="207" spans="1:17">
      <c r="A207" s="48">
        <v>206</v>
      </c>
      <c r="B207" s="49">
        <v>21394050904</v>
      </c>
      <c r="C207" s="49" t="s">
        <v>124</v>
      </c>
      <c r="D207" s="49" t="s">
        <v>100</v>
      </c>
      <c r="E207" s="49" t="s">
        <v>100</v>
      </c>
      <c r="F207" s="49" t="s">
        <v>3645</v>
      </c>
      <c r="G207" s="49">
        <v>11846427927</v>
      </c>
      <c r="H207" s="49" t="s">
        <v>2270</v>
      </c>
      <c r="I207" s="55">
        <v>7749908497</v>
      </c>
      <c r="J207" s="49" t="s">
        <v>3646</v>
      </c>
      <c r="K207" s="49">
        <v>11846428239</v>
      </c>
      <c r="L207" s="49" t="s">
        <v>2270</v>
      </c>
      <c r="M207" s="49">
        <v>9668120867</v>
      </c>
      <c r="N207" s="49"/>
      <c r="O207" s="49">
        <v>8456828787</v>
      </c>
      <c r="P207" s="49" t="s">
        <v>2512</v>
      </c>
      <c r="Q207" s="93" t="s">
        <v>3771</v>
      </c>
    </row>
    <row r="208" spans="1:17" ht="30">
      <c r="A208" s="48">
        <v>207</v>
      </c>
      <c r="B208" s="87">
        <v>21394050905</v>
      </c>
      <c r="C208" s="49" t="s">
        <v>133</v>
      </c>
      <c r="D208" s="49" t="s">
        <v>100</v>
      </c>
      <c r="E208" s="49" t="s">
        <v>100</v>
      </c>
      <c r="F208" s="49" t="s">
        <v>3647</v>
      </c>
      <c r="G208" s="88">
        <v>33548386316</v>
      </c>
      <c r="H208" s="49" t="s">
        <v>2270</v>
      </c>
      <c r="I208" s="55">
        <v>7077273400</v>
      </c>
      <c r="J208" s="49" t="s">
        <v>3648</v>
      </c>
      <c r="K208" s="49">
        <v>11846428400</v>
      </c>
      <c r="L208" s="49" t="s">
        <v>2270</v>
      </c>
      <c r="M208" s="49">
        <v>9025607706</v>
      </c>
      <c r="N208" s="49" t="s">
        <v>2460</v>
      </c>
      <c r="O208" s="49">
        <v>7749011510</v>
      </c>
      <c r="P208" s="49" t="s">
        <v>2512</v>
      </c>
      <c r="Q208" s="93" t="s">
        <v>3771</v>
      </c>
    </row>
    <row r="209" spans="1:17">
      <c r="A209" s="48">
        <v>208</v>
      </c>
      <c r="B209" s="49">
        <v>21394050906</v>
      </c>
      <c r="C209" s="49" t="s">
        <v>128</v>
      </c>
      <c r="D209" s="49" t="s">
        <v>100</v>
      </c>
      <c r="E209" s="49" t="s">
        <v>100</v>
      </c>
      <c r="F209" s="49" t="s">
        <v>3649</v>
      </c>
      <c r="G209" s="49">
        <v>31162384026</v>
      </c>
      <c r="H209" s="49" t="s">
        <v>2270</v>
      </c>
      <c r="I209" s="55">
        <v>9078189774</v>
      </c>
      <c r="J209" s="49" t="s">
        <v>3650</v>
      </c>
      <c r="K209" s="49">
        <v>31170280796</v>
      </c>
      <c r="L209" s="49" t="s">
        <v>2270</v>
      </c>
      <c r="M209" s="49">
        <v>8114742552</v>
      </c>
      <c r="N209" s="49" t="s">
        <v>2460</v>
      </c>
      <c r="O209" s="49">
        <v>7749011510</v>
      </c>
      <c r="P209" s="49" t="s">
        <v>2512</v>
      </c>
      <c r="Q209" s="93"/>
    </row>
    <row r="210" spans="1:17">
      <c r="A210" s="48">
        <v>209</v>
      </c>
      <c r="B210" s="49">
        <v>21394050907</v>
      </c>
      <c r="C210" s="49" t="s">
        <v>336</v>
      </c>
      <c r="D210" s="49" t="s">
        <v>100</v>
      </c>
      <c r="E210" s="49" t="s">
        <v>336</v>
      </c>
      <c r="F210" s="49" t="s">
        <v>3651</v>
      </c>
      <c r="G210" s="49">
        <v>11846428159</v>
      </c>
      <c r="H210" s="49" t="s">
        <v>2270</v>
      </c>
      <c r="I210" s="55">
        <v>8457894450</v>
      </c>
      <c r="J210" s="49" t="s">
        <v>1113</v>
      </c>
      <c r="K210" s="49">
        <v>11846428148</v>
      </c>
      <c r="L210" s="49" t="s">
        <v>2270</v>
      </c>
      <c r="M210" s="49">
        <v>7894183454</v>
      </c>
      <c r="N210" s="49"/>
      <c r="O210" s="49"/>
      <c r="P210" s="49" t="s">
        <v>2512</v>
      </c>
      <c r="Q210" s="93" t="s">
        <v>3771</v>
      </c>
    </row>
    <row r="211" spans="1:17">
      <c r="A211" s="48">
        <v>210</v>
      </c>
      <c r="B211" s="49">
        <v>21394050908</v>
      </c>
      <c r="C211" s="49" t="s">
        <v>134</v>
      </c>
      <c r="D211" s="49" t="s">
        <v>100</v>
      </c>
      <c r="E211" s="49" t="s">
        <v>336</v>
      </c>
      <c r="F211" s="49" t="s">
        <v>3108</v>
      </c>
      <c r="G211" s="49">
        <v>31290370251</v>
      </c>
      <c r="H211" s="49" t="s">
        <v>2270</v>
      </c>
      <c r="I211" s="55">
        <v>7683817974</v>
      </c>
      <c r="J211" s="49" t="s">
        <v>75</v>
      </c>
      <c r="K211" s="49">
        <v>31031256388</v>
      </c>
      <c r="L211" s="49" t="s">
        <v>2270</v>
      </c>
      <c r="M211" s="49">
        <v>9078953600</v>
      </c>
      <c r="N211" s="49" t="s">
        <v>3754</v>
      </c>
      <c r="O211" s="49">
        <v>9439989582</v>
      </c>
      <c r="P211" s="49" t="s">
        <v>2512</v>
      </c>
      <c r="Q211" s="93" t="s">
        <v>3771</v>
      </c>
    </row>
    <row r="212" spans="1:17">
      <c r="A212" s="48">
        <v>211</v>
      </c>
      <c r="B212" s="49">
        <v>21394050909</v>
      </c>
      <c r="C212" s="49" t="s">
        <v>338</v>
      </c>
      <c r="D212" s="49" t="s">
        <v>100</v>
      </c>
      <c r="E212" s="49" t="s">
        <v>336</v>
      </c>
      <c r="F212" s="49" t="s">
        <v>1106</v>
      </c>
      <c r="G212" s="49">
        <v>31203980125</v>
      </c>
      <c r="H212" s="49" t="s">
        <v>2270</v>
      </c>
      <c r="I212" s="55">
        <v>9556396224</v>
      </c>
      <c r="J212" s="49" t="s">
        <v>1110</v>
      </c>
      <c r="K212" s="49">
        <v>31031257553</v>
      </c>
      <c r="L212" s="49" t="s">
        <v>2270</v>
      </c>
      <c r="M212" s="49">
        <v>8114654271</v>
      </c>
      <c r="N212" s="49"/>
      <c r="O212" s="49"/>
      <c r="P212" s="49" t="s">
        <v>2512</v>
      </c>
      <c r="Q212" s="93" t="s">
        <v>3771</v>
      </c>
    </row>
    <row r="213" spans="1:17" ht="30">
      <c r="A213" s="48">
        <v>212</v>
      </c>
      <c r="B213" s="49">
        <v>21394050910</v>
      </c>
      <c r="C213" s="49" t="s">
        <v>126</v>
      </c>
      <c r="D213" s="49" t="s">
        <v>100</v>
      </c>
      <c r="E213" s="49" t="s">
        <v>336</v>
      </c>
      <c r="F213" s="49" t="s">
        <v>3652</v>
      </c>
      <c r="G213" s="49">
        <v>11846428546</v>
      </c>
      <c r="H213" s="49" t="s">
        <v>2270</v>
      </c>
      <c r="I213" s="55">
        <v>8114920852</v>
      </c>
      <c r="J213" s="49" t="s">
        <v>3653</v>
      </c>
      <c r="K213" s="49">
        <v>11846428681</v>
      </c>
      <c r="L213" s="49" t="s">
        <v>2270</v>
      </c>
      <c r="M213" s="49">
        <v>7327010877</v>
      </c>
      <c r="N213" s="49" t="s">
        <v>3753</v>
      </c>
      <c r="O213" s="49">
        <v>9439989570</v>
      </c>
      <c r="P213" s="49" t="s">
        <v>2512</v>
      </c>
      <c r="Q213" s="93"/>
    </row>
    <row r="214" spans="1:17" ht="30">
      <c r="A214" s="48">
        <v>213</v>
      </c>
      <c r="B214" s="49">
        <v>21394050911</v>
      </c>
      <c r="C214" s="49" t="s">
        <v>132</v>
      </c>
      <c r="D214" s="49" t="s">
        <v>100</v>
      </c>
      <c r="E214" s="49" t="s">
        <v>336</v>
      </c>
      <c r="F214" s="49" t="s">
        <v>3654</v>
      </c>
      <c r="G214" s="49">
        <v>31197408037</v>
      </c>
      <c r="H214" s="49" t="s">
        <v>2270</v>
      </c>
      <c r="I214" s="55">
        <v>7894952565</v>
      </c>
      <c r="J214" s="49" t="s">
        <v>1134</v>
      </c>
      <c r="K214" s="49">
        <v>31079093813</v>
      </c>
      <c r="L214" s="49" t="s">
        <v>2270</v>
      </c>
      <c r="M214" s="49">
        <v>9777175659</v>
      </c>
      <c r="N214" s="49" t="s">
        <v>3753</v>
      </c>
      <c r="O214" s="49">
        <v>8456828787</v>
      </c>
      <c r="P214" s="49" t="s">
        <v>2512</v>
      </c>
      <c r="Q214" s="93"/>
    </row>
    <row r="215" spans="1:17">
      <c r="A215" s="48">
        <v>214</v>
      </c>
      <c r="B215" s="49">
        <v>21394050912</v>
      </c>
      <c r="C215" s="49" t="s">
        <v>211</v>
      </c>
      <c r="D215" s="49" t="s">
        <v>100</v>
      </c>
      <c r="E215" s="49" t="s">
        <v>25</v>
      </c>
      <c r="F215" s="49" t="s">
        <v>3655</v>
      </c>
      <c r="G215" s="49">
        <v>31293447747</v>
      </c>
      <c r="H215" s="49" t="s">
        <v>2270</v>
      </c>
      <c r="I215" s="55">
        <v>8456050534</v>
      </c>
      <c r="J215" s="49" t="s">
        <v>3656</v>
      </c>
      <c r="K215" s="49">
        <v>11846437968</v>
      </c>
      <c r="L215" s="49" t="s">
        <v>2270</v>
      </c>
      <c r="M215" s="49"/>
      <c r="N215" s="49"/>
      <c r="O215" s="49"/>
      <c r="P215" s="49" t="s">
        <v>2512</v>
      </c>
      <c r="Q215" s="93" t="s">
        <v>3771</v>
      </c>
    </row>
    <row r="216" spans="1:17" ht="30">
      <c r="A216" s="48">
        <v>215</v>
      </c>
      <c r="B216" s="49">
        <v>21394050913</v>
      </c>
      <c r="C216" s="49" t="s">
        <v>125</v>
      </c>
      <c r="D216" s="49" t="s">
        <v>100</v>
      </c>
      <c r="E216" s="49" t="s">
        <v>25</v>
      </c>
      <c r="F216" s="49" t="s">
        <v>3657</v>
      </c>
      <c r="G216" s="49">
        <v>11846428658</v>
      </c>
      <c r="H216" s="49" t="s">
        <v>2270</v>
      </c>
      <c r="I216" s="55">
        <v>7077429735</v>
      </c>
      <c r="J216" s="49" t="s">
        <v>3658</v>
      </c>
      <c r="K216" s="49">
        <v>11846428193</v>
      </c>
      <c r="L216" s="49" t="s">
        <v>2270</v>
      </c>
      <c r="M216" s="49">
        <v>7894052078</v>
      </c>
      <c r="N216" s="49" t="s">
        <v>3753</v>
      </c>
      <c r="O216" s="49">
        <v>9439989570</v>
      </c>
      <c r="P216" s="49" t="s">
        <v>2512</v>
      </c>
      <c r="Q216" s="93"/>
    </row>
    <row r="217" spans="1:17">
      <c r="A217" s="48">
        <v>216</v>
      </c>
      <c r="B217" s="49">
        <v>21394050914</v>
      </c>
      <c r="C217" s="49" t="s">
        <v>135</v>
      </c>
      <c r="D217" s="49" t="s">
        <v>100</v>
      </c>
      <c r="E217" s="49" t="s">
        <v>25</v>
      </c>
      <c r="F217" s="49" t="s">
        <v>3659</v>
      </c>
      <c r="G217" s="49">
        <v>11846428535</v>
      </c>
      <c r="H217" s="49" t="s">
        <v>2270</v>
      </c>
      <c r="I217" s="55">
        <v>8114996029</v>
      </c>
      <c r="J217" s="49" t="s">
        <v>67</v>
      </c>
      <c r="K217" s="49">
        <v>11846428411</v>
      </c>
      <c r="L217" s="49" t="s">
        <v>2270</v>
      </c>
      <c r="M217" s="49">
        <v>7735541678</v>
      </c>
      <c r="N217" s="49"/>
      <c r="O217" s="49"/>
      <c r="P217" s="49" t="s">
        <v>2512</v>
      </c>
      <c r="Q217" s="93" t="s">
        <v>3771</v>
      </c>
    </row>
    <row r="218" spans="1:17" ht="30">
      <c r="A218" s="48">
        <v>217</v>
      </c>
      <c r="B218" s="49">
        <v>21394050915</v>
      </c>
      <c r="C218" s="49" t="s">
        <v>136</v>
      </c>
      <c r="D218" s="49" t="s">
        <v>100</v>
      </c>
      <c r="E218" s="49" t="s">
        <v>25</v>
      </c>
      <c r="F218" s="49" t="s">
        <v>3660</v>
      </c>
      <c r="G218" s="49">
        <v>31153023295</v>
      </c>
      <c r="H218" s="49" t="s">
        <v>2270</v>
      </c>
      <c r="I218" s="55">
        <v>9937481700</v>
      </c>
      <c r="J218" s="49" t="s">
        <v>67</v>
      </c>
      <c r="K218" s="49">
        <v>31024799038</v>
      </c>
      <c r="L218" s="49" t="s">
        <v>2270</v>
      </c>
      <c r="M218" s="49">
        <v>7608871114</v>
      </c>
      <c r="N218" s="49" t="s">
        <v>3753</v>
      </c>
      <c r="O218" s="49">
        <v>9439989570</v>
      </c>
      <c r="P218" s="49" t="s">
        <v>2512</v>
      </c>
      <c r="Q218" s="93"/>
    </row>
    <row r="219" spans="1:17" ht="30">
      <c r="A219" s="48">
        <v>218</v>
      </c>
      <c r="B219" s="49">
        <v>21394050916</v>
      </c>
      <c r="C219" s="49" t="s">
        <v>129</v>
      </c>
      <c r="D219" s="49" t="s">
        <v>100</v>
      </c>
      <c r="E219" s="49" t="s">
        <v>25</v>
      </c>
      <c r="F219" s="49" t="s">
        <v>47</v>
      </c>
      <c r="G219" s="49">
        <v>11846434694</v>
      </c>
      <c r="H219" s="49" t="s">
        <v>2270</v>
      </c>
      <c r="I219" s="55">
        <v>8018290414</v>
      </c>
      <c r="J219" s="49" t="s">
        <v>738</v>
      </c>
      <c r="K219" s="49">
        <v>36139879189</v>
      </c>
      <c r="L219" s="49" t="s">
        <v>2270</v>
      </c>
      <c r="M219" s="49">
        <v>9178825922</v>
      </c>
      <c r="N219" s="49" t="s">
        <v>3753</v>
      </c>
      <c r="O219" s="49">
        <v>9439989570</v>
      </c>
      <c r="P219" s="49" t="s">
        <v>2512</v>
      </c>
      <c r="Q219" s="93"/>
    </row>
    <row r="220" spans="1:17">
      <c r="A220" s="48">
        <v>219</v>
      </c>
      <c r="B220" s="87">
        <v>21394050917</v>
      </c>
      <c r="C220" s="49" t="s">
        <v>335</v>
      </c>
      <c r="D220" s="49" t="s">
        <v>100</v>
      </c>
      <c r="E220" s="49" t="s">
        <v>25</v>
      </c>
      <c r="F220" s="49" t="s">
        <v>2390</v>
      </c>
      <c r="G220" s="88">
        <v>33201393555</v>
      </c>
      <c r="H220" s="49" t="s">
        <v>2270</v>
      </c>
      <c r="I220" s="55">
        <v>8658009975</v>
      </c>
      <c r="J220" s="49" t="s">
        <v>3661</v>
      </c>
      <c r="K220" s="49">
        <v>11846427836</v>
      </c>
      <c r="L220" s="49" t="s">
        <v>2270</v>
      </c>
      <c r="M220" s="49">
        <v>8658626960</v>
      </c>
      <c r="N220" s="49" t="s">
        <v>50</v>
      </c>
      <c r="O220" s="49">
        <v>7682986475</v>
      </c>
      <c r="P220" s="49" t="s">
        <v>2512</v>
      </c>
      <c r="Q220" s="93" t="s">
        <v>3771</v>
      </c>
    </row>
    <row r="221" spans="1:17">
      <c r="A221" s="48">
        <v>220</v>
      </c>
      <c r="B221" s="49">
        <v>21394050918</v>
      </c>
      <c r="C221" s="49" t="s">
        <v>137</v>
      </c>
      <c r="D221" s="49" t="s">
        <v>100</v>
      </c>
      <c r="E221" s="49" t="s">
        <v>100</v>
      </c>
      <c r="F221" s="49" t="s">
        <v>3662</v>
      </c>
      <c r="G221" s="49">
        <v>34375029066</v>
      </c>
      <c r="H221" s="49" t="s">
        <v>2270</v>
      </c>
      <c r="I221" s="55"/>
      <c r="J221" s="49"/>
      <c r="K221" s="49"/>
      <c r="L221" s="49"/>
      <c r="M221" s="49"/>
      <c r="N221" s="49" t="s">
        <v>50</v>
      </c>
      <c r="O221" s="49"/>
      <c r="P221" s="49" t="s">
        <v>2491</v>
      </c>
      <c r="Q221" s="93"/>
    </row>
    <row r="222" spans="1:17">
      <c r="A222" s="48">
        <v>221</v>
      </c>
      <c r="B222" s="49">
        <v>21394050919</v>
      </c>
      <c r="C222" s="49" t="s">
        <v>322</v>
      </c>
      <c r="D222" s="49" t="s">
        <v>100</v>
      </c>
      <c r="E222" s="49" t="s">
        <v>336</v>
      </c>
      <c r="F222" s="49" t="s">
        <v>3663</v>
      </c>
      <c r="G222" s="49">
        <v>34670084848</v>
      </c>
      <c r="H222" s="49" t="s">
        <v>2270</v>
      </c>
      <c r="I222" s="55">
        <v>6371812428</v>
      </c>
      <c r="J222" s="49"/>
      <c r="K222" s="49"/>
      <c r="L222" s="49"/>
      <c r="M222" s="49"/>
      <c r="N222" s="49" t="s">
        <v>3754</v>
      </c>
      <c r="O222" s="49">
        <v>9439989582</v>
      </c>
      <c r="P222" s="49" t="s">
        <v>2491</v>
      </c>
      <c r="Q222" s="93" t="s">
        <v>3773</v>
      </c>
    </row>
    <row r="223" spans="1:17">
      <c r="A223" s="48">
        <v>222</v>
      </c>
      <c r="B223" s="49">
        <v>21394050920</v>
      </c>
      <c r="C223" s="49" t="s">
        <v>130</v>
      </c>
      <c r="D223" s="49" t="s">
        <v>100</v>
      </c>
      <c r="E223" s="49" t="s">
        <v>25</v>
      </c>
      <c r="F223" s="49" t="s">
        <v>3664</v>
      </c>
      <c r="G223" s="49">
        <v>32136288214</v>
      </c>
      <c r="H223" s="49" t="s">
        <v>2270</v>
      </c>
      <c r="I223" s="55">
        <v>9178575377</v>
      </c>
      <c r="J223" s="49"/>
      <c r="K223" s="49"/>
      <c r="L223" s="49"/>
      <c r="M223" s="49"/>
      <c r="N223" s="49" t="s">
        <v>3754</v>
      </c>
      <c r="O223" s="49">
        <v>8456828787</v>
      </c>
      <c r="P223" s="49" t="s">
        <v>2491</v>
      </c>
      <c r="Q223" s="93"/>
    </row>
    <row r="224" spans="1:17">
      <c r="A224" s="48">
        <v>223</v>
      </c>
      <c r="B224" s="49">
        <v>21394051001</v>
      </c>
      <c r="C224" s="49" t="s">
        <v>117</v>
      </c>
      <c r="D224" s="49" t="s">
        <v>117</v>
      </c>
      <c r="E224" s="49" t="s">
        <v>117</v>
      </c>
      <c r="F224" s="49" t="s">
        <v>2391</v>
      </c>
      <c r="G224" s="49">
        <v>11846427166</v>
      </c>
      <c r="H224" s="49" t="s">
        <v>2270</v>
      </c>
      <c r="I224" s="55"/>
      <c r="J224" s="49" t="s">
        <v>3665</v>
      </c>
      <c r="K224" s="49">
        <v>31178537394</v>
      </c>
      <c r="L224" s="49" t="s">
        <v>2270</v>
      </c>
      <c r="M224" s="49"/>
      <c r="N224" s="49" t="s">
        <v>3755</v>
      </c>
      <c r="O224" s="49">
        <v>9439998993</v>
      </c>
      <c r="P224" s="49" t="s">
        <v>2512</v>
      </c>
      <c r="Q224" s="93"/>
    </row>
    <row r="225" spans="1:17">
      <c r="A225" s="48">
        <v>224</v>
      </c>
      <c r="B225" s="87">
        <v>21394051002</v>
      </c>
      <c r="C225" s="49" t="s">
        <v>238</v>
      </c>
      <c r="D225" s="49" t="s">
        <v>117</v>
      </c>
      <c r="E225" s="49" t="s">
        <v>117</v>
      </c>
      <c r="F225" s="49" t="s">
        <v>3666</v>
      </c>
      <c r="G225" s="88">
        <v>37714502076</v>
      </c>
      <c r="H225" s="49" t="s">
        <v>2270</v>
      </c>
      <c r="I225" s="80">
        <v>9178742963</v>
      </c>
      <c r="J225" s="49" t="s">
        <v>3667</v>
      </c>
      <c r="K225" s="49">
        <v>32745787333</v>
      </c>
      <c r="L225" s="49" t="s">
        <v>2270</v>
      </c>
      <c r="M225" s="49"/>
      <c r="N225" s="49" t="s">
        <v>3755</v>
      </c>
      <c r="O225" s="49">
        <v>9439998993</v>
      </c>
      <c r="P225" s="49" t="s">
        <v>2512</v>
      </c>
      <c r="Q225" s="93"/>
    </row>
    <row r="226" spans="1:17">
      <c r="A226" s="48">
        <v>225</v>
      </c>
      <c r="B226" s="49">
        <v>21394051003</v>
      </c>
      <c r="C226" s="49" t="s">
        <v>294</v>
      </c>
      <c r="D226" s="49" t="s">
        <v>117</v>
      </c>
      <c r="E226" s="49" t="s">
        <v>117</v>
      </c>
      <c r="F226" s="49" t="s">
        <v>617</v>
      </c>
      <c r="G226" s="49">
        <v>11846429572</v>
      </c>
      <c r="H226" s="49" t="s">
        <v>2270</v>
      </c>
      <c r="I226" s="55">
        <v>9178642153</v>
      </c>
      <c r="J226" s="49" t="s">
        <v>3668</v>
      </c>
      <c r="K226" s="49">
        <v>31192426674</v>
      </c>
      <c r="L226" s="49" t="s">
        <v>2270</v>
      </c>
      <c r="M226" s="49"/>
      <c r="N226" s="49" t="s">
        <v>3755</v>
      </c>
      <c r="O226" s="49">
        <v>9439998993</v>
      </c>
      <c r="P226" s="49" t="s">
        <v>2512</v>
      </c>
      <c r="Q226" s="93"/>
    </row>
    <row r="227" spans="1:17">
      <c r="A227" s="48">
        <v>226</v>
      </c>
      <c r="B227" s="49">
        <v>21394051004</v>
      </c>
      <c r="C227" s="49" t="s">
        <v>240</v>
      </c>
      <c r="D227" s="49" t="s">
        <v>117</v>
      </c>
      <c r="E227" s="49" t="s">
        <v>2393</v>
      </c>
      <c r="F227" s="49" t="s">
        <v>3669</v>
      </c>
      <c r="G227" s="49">
        <v>11846426989</v>
      </c>
      <c r="H227" s="49" t="s">
        <v>2270</v>
      </c>
      <c r="I227" s="55">
        <v>9178954288</v>
      </c>
      <c r="J227" s="49" t="s">
        <v>3670</v>
      </c>
      <c r="K227" s="49">
        <v>11846427462</v>
      </c>
      <c r="L227" s="49" t="s">
        <v>2270</v>
      </c>
      <c r="M227" s="49"/>
      <c r="N227" s="49" t="s">
        <v>3755</v>
      </c>
      <c r="O227" s="49">
        <v>9439998993</v>
      </c>
      <c r="P227" s="49" t="s">
        <v>2512</v>
      </c>
      <c r="Q227" s="93" t="s">
        <v>3771</v>
      </c>
    </row>
    <row r="228" spans="1:17">
      <c r="A228" s="48">
        <v>227</v>
      </c>
      <c r="B228" s="49">
        <v>21394051005</v>
      </c>
      <c r="C228" s="49" t="s">
        <v>237</v>
      </c>
      <c r="D228" s="49" t="s">
        <v>117</v>
      </c>
      <c r="E228" s="49" t="s">
        <v>2393</v>
      </c>
      <c r="F228" s="49" t="s">
        <v>2531</v>
      </c>
      <c r="G228" s="49">
        <v>31293436280</v>
      </c>
      <c r="H228" s="49" t="s">
        <v>2270</v>
      </c>
      <c r="I228" s="55">
        <v>9668864445</v>
      </c>
      <c r="J228" s="49" t="s">
        <v>3671</v>
      </c>
      <c r="K228" s="49">
        <v>31127494086</v>
      </c>
      <c r="L228" s="49" t="s">
        <v>2270</v>
      </c>
      <c r="M228" s="49">
        <v>9556208328</v>
      </c>
      <c r="N228" s="49" t="s">
        <v>3755</v>
      </c>
      <c r="O228" s="49">
        <v>9439998993</v>
      </c>
      <c r="P228" s="49" t="s">
        <v>2512</v>
      </c>
      <c r="Q228" s="93" t="s">
        <v>3773</v>
      </c>
    </row>
    <row r="229" spans="1:17">
      <c r="A229" s="48">
        <v>228</v>
      </c>
      <c r="B229" s="49">
        <v>21394051006</v>
      </c>
      <c r="C229" s="49" t="s">
        <v>320</v>
      </c>
      <c r="D229" s="49" t="s">
        <v>117</v>
      </c>
      <c r="E229" s="49" t="s">
        <v>2393</v>
      </c>
      <c r="F229" s="49" t="s">
        <v>3672</v>
      </c>
      <c r="G229" s="49">
        <v>11846428444</v>
      </c>
      <c r="H229" s="49" t="s">
        <v>2270</v>
      </c>
      <c r="I229" s="55">
        <v>9777339847</v>
      </c>
      <c r="J229" s="49" t="s">
        <v>3673</v>
      </c>
      <c r="K229" s="49">
        <v>11846429232</v>
      </c>
      <c r="L229" s="49" t="s">
        <v>2270</v>
      </c>
      <c r="M229" s="49">
        <v>7684974658</v>
      </c>
      <c r="N229" s="49" t="s">
        <v>3755</v>
      </c>
      <c r="O229" s="49">
        <v>9439998993</v>
      </c>
      <c r="P229" s="49" t="s">
        <v>2512</v>
      </c>
      <c r="Q229" s="93" t="s">
        <v>3773</v>
      </c>
    </row>
    <row r="230" spans="1:17">
      <c r="A230" s="48">
        <v>229</v>
      </c>
      <c r="B230" s="49">
        <v>21394051007</v>
      </c>
      <c r="C230" s="49" t="s">
        <v>303</v>
      </c>
      <c r="D230" s="49" t="s">
        <v>117</v>
      </c>
      <c r="E230" s="49" t="s">
        <v>2393</v>
      </c>
      <c r="F230" s="49" t="s">
        <v>105</v>
      </c>
      <c r="G230" s="49">
        <v>31715975534</v>
      </c>
      <c r="H230" s="49" t="s">
        <v>2270</v>
      </c>
      <c r="I230" s="55">
        <v>9668744973</v>
      </c>
      <c r="J230" s="49" t="s">
        <v>3674</v>
      </c>
      <c r="K230" s="49">
        <v>11846430349</v>
      </c>
      <c r="L230" s="49" t="s">
        <v>2270</v>
      </c>
      <c r="M230" s="49"/>
      <c r="N230" s="49" t="s">
        <v>3755</v>
      </c>
      <c r="O230" s="49">
        <v>9439998993</v>
      </c>
      <c r="P230" s="49" t="s">
        <v>2512</v>
      </c>
      <c r="Q230" s="93"/>
    </row>
    <row r="231" spans="1:17">
      <c r="A231" s="48">
        <v>230</v>
      </c>
      <c r="B231" s="49">
        <v>21394051008</v>
      </c>
      <c r="C231" s="49" t="s">
        <v>276</v>
      </c>
      <c r="D231" s="49" t="s">
        <v>117</v>
      </c>
      <c r="E231" s="49" t="s">
        <v>117</v>
      </c>
      <c r="F231" s="49" t="s">
        <v>3675</v>
      </c>
      <c r="G231" s="49">
        <v>11846433044</v>
      </c>
      <c r="H231" s="49" t="s">
        <v>2270</v>
      </c>
      <c r="I231" s="80">
        <v>9777847511</v>
      </c>
      <c r="J231" s="49" t="s">
        <v>3676</v>
      </c>
      <c r="K231" s="49">
        <v>33650167330</v>
      </c>
      <c r="L231" s="49" t="s">
        <v>2270</v>
      </c>
      <c r="M231" s="49">
        <v>9348422865</v>
      </c>
      <c r="N231" s="49" t="s">
        <v>3755</v>
      </c>
      <c r="O231" s="49">
        <v>9439998993</v>
      </c>
      <c r="P231" s="49" t="s">
        <v>2512</v>
      </c>
      <c r="Q231" s="93" t="s">
        <v>3771</v>
      </c>
    </row>
    <row r="232" spans="1:17">
      <c r="A232" s="48">
        <v>231</v>
      </c>
      <c r="B232" s="49">
        <v>21394051009</v>
      </c>
      <c r="C232" s="49" t="s">
        <v>239</v>
      </c>
      <c r="D232" s="49" t="s">
        <v>117</v>
      </c>
      <c r="E232" s="49" t="s">
        <v>339</v>
      </c>
      <c r="F232" s="49" t="s">
        <v>3677</v>
      </c>
      <c r="G232" s="49">
        <v>11846426898</v>
      </c>
      <c r="H232" s="49" t="s">
        <v>2270</v>
      </c>
      <c r="I232" s="55">
        <v>9556867031</v>
      </c>
      <c r="J232" s="49" t="s">
        <v>3678</v>
      </c>
      <c r="K232" s="49">
        <v>11846426876</v>
      </c>
      <c r="L232" s="49" t="s">
        <v>2270</v>
      </c>
      <c r="M232" s="49">
        <v>9668423393</v>
      </c>
      <c r="N232" s="49" t="s">
        <v>3755</v>
      </c>
      <c r="O232" s="49">
        <v>9439998993</v>
      </c>
      <c r="P232" s="49" t="s">
        <v>2512</v>
      </c>
      <c r="Q232" s="93"/>
    </row>
    <row r="233" spans="1:17">
      <c r="A233" s="48">
        <v>232</v>
      </c>
      <c r="B233" s="49">
        <v>21394051010</v>
      </c>
      <c r="C233" s="49" t="s">
        <v>275</v>
      </c>
      <c r="D233" s="49" t="s">
        <v>117</v>
      </c>
      <c r="E233" s="49" t="s">
        <v>117</v>
      </c>
      <c r="F233" s="49" t="s">
        <v>3679</v>
      </c>
      <c r="G233" s="49">
        <v>11846434468</v>
      </c>
      <c r="H233" s="49" t="s">
        <v>2270</v>
      </c>
      <c r="I233" s="55">
        <v>9556221153</v>
      </c>
      <c r="J233" s="49" t="s">
        <v>3680</v>
      </c>
      <c r="K233" s="49">
        <v>31265949263</v>
      </c>
      <c r="L233" s="49" t="s">
        <v>2270</v>
      </c>
      <c r="M233" s="49">
        <v>9178714765</v>
      </c>
      <c r="N233" s="49" t="s">
        <v>3755</v>
      </c>
      <c r="O233" s="49">
        <v>9439998993</v>
      </c>
      <c r="P233" s="49" t="s">
        <v>2512</v>
      </c>
      <c r="Q233" s="93" t="s">
        <v>3771</v>
      </c>
    </row>
    <row r="234" spans="1:17">
      <c r="A234" s="48">
        <v>233</v>
      </c>
      <c r="B234" s="87">
        <v>21394051011</v>
      </c>
      <c r="C234" s="49" t="s">
        <v>293</v>
      </c>
      <c r="D234" s="49" t="s">
        <v>117</v>
      </c>
      <c r="E234" s="49" t="s">
        <v>339</v>
      </c>
      <c r="F234" s="49" t="s">
        <v>1122</v>
      </c>
      <c r="G234" s="88">
        <v>33194364868</v>
      </c>
      <c r="H234" s="49" t="s">
        <v>2270</v>
      </c>
      <c r="I234" s="55">
        <v>9777653021</v>
      </c>
      <c r="J234" s="49" t="s">
        <v>40</v>
      </c>
      <c r="K234" s="49">
        <v>11846427983</v>
      </c>
      <c r="L234" s="49" t="s">
        <v>2270</v>
      </c>
      <c r="M234" s="49"/>
      <c r="N234" s="49" t="s">
        <v>3756</v>
      </c>
      <c r="O234" s="49">
        <v>9439989566</v>
      </c>
      <c r="P234" s="49" t="s">
        <v>2512</v>
      </c>
      <c r="Q234" s="93"/>
    </row>
    <row r="235" spans="1:17">
      <c r="A235" s="48">
        <v>234</v>
      </c>
      <c r="B235" s="49">
        <v>21394051012</v>
      </c>
      <c r="C235" s="49" t="s">
        <v>272</v>
      </c>
      <c r="D235" s="49" t="s">
        <v>117</v>
      </c>
      <c r="E235" s="49" t="s">
        <v>339</v>
      </c>
      <c r="F235" s="49" t="s">
        <v>2504</v>
      </c>
      <c r="G235" s="49">
        <v>11846434638</v>
      </c>
      <c r="H235" s="49" t="s">
        <v>2270</v>
      </c>
      <c r="I235" s="55">
        <v>9668422516</v>
      </c>
      <c r="J235" s="49" t="s">
        <v>59</v>
      </c>
      <c r="K235" s="49">
        <v>11846436261</v>
      </c>
      <c r="L235" s="49" t="s">
        <v>2270</v>
      </c>
      <c r="M235" s="49"/>
      <c r="N235" s="49" t="s">
        <v>3756</v>
      </c>
      <c r="O235" s="49">
        <v>9439989566</v>
      </c>
      <c r="P235" s="49" t="s">
        <v>2512</v>
      </c>
      <c r="Q235" s="93" t="s">
        <v>3771</v>
      </c>
    </row>
    <row r="236" spans="1:17">
      <c r="A236" s="48">
        <v>235</v>
      </c>
      <c r="B236" s="49">
        <v>21394051013</v>
      </c>
      <c r="C236" s="49" t="s">
        <v>333</v>
      </c>
      <c r="D236" s="49" t="s">
        <v>117</v>
      </c>
      <c r="E236" s="49" t="s">
        <v>339</v>
      </c>
      <c r="F236" s="49" t="s">
        <v>2505</v>
      </c>
      <c r="G236" s="49">
        <v>31502919820</v>
      </c>
      <c r="H236" s="49" t="s">
        <v>2270</v>
      </c>
      <c r="I236" s="55">
        <v>6264466835</v>
      </c>
      <c r="J236" s="49" t="s">
        <v>3681</v>
      </c>
      <c r="K236" s="49">
        <v>31153549284</v>
      </c>
      <c r="L236" s="49" t="s">
        <v>2270</v>
      </c>
      <c r="M236" s="49">
        <v>8455956517</v>
      </c>
      <c r="N236" s="49" t="s">
        <v>3756</v>
      </c>
      <c r="O236" s="49">
        <v>9439989566</v>
      </c>
      <c r="P236" s="49" t="s">
        <v>2512</v>
      </c>
      <c r="Q236" s="93"/>
    </row>
    <row r="237" spans="1:17">
      <c r="A237" s="48">
        <v>236</v>
      </c>
      <c r="B237" s="49">
        <v>21394051014</v>
      </c>
      <c r="C237" s="49" t="s">
        <v>278</v>
      </c>
      <c r="D237" s="49" t="s">
        <v>117</v>
      </c>
      <c r="E237" s="49" t="s">
        <v>339</v>
      </c>
      <c r="F237" s="49" t="s">
        <v>90</v>
      </c>
      <c r="G237" s="49">
        <v>31449528087</v>
      </c>
      <c r="H237" s="49" t="s">
        <v>2270</v>
      </c>
      <c r="I237" s="55">
        <v>8114935835</v>
      </c>
      <c r="J237" s="49" t="s">
        <v>3682</v>
      </c>
      <c r="K237" s="49">
        <v>31153053560</v>
      </c>
      <c r="L237" s="49" t="s">
        <v>2270</v>
      </c>
      <c r="M237" s="49"/>
      <c r="N237" s="49" t="s">
        <v>3756</v>
      </c>
      <c r="O237" s="49">
        <v>9439989566</v>
      </c>
      <c r="P237" s="49" t="s">
        <v>2512</v>
      </c>
      <c r="Q237" s="93"/>
    </row>
    <row r="238" spans="1:17">
      <c r="A238" s="48">
        <v>237</v>
      </c>
      <c r="B238" s="49">
        <v>21394051015</v>
      </c>
      <c r="C238" s="49" t="s">
        <v>273</v>
      </c>
      <c r="D238" s="49" t="s">
        <v>117</v>
      </c>
      <c r="E238" s="49" t="s">
        <v>339</v>
      </c>
      <c r="F238" s="49" t="s">
        <v>3683</v>
      </c>
      <c r="G238" s="49">
        <v>11846426809</v>
      </c>
      <c r="H238" s="49" t="s">
        <v>2270</v>
      </c>
      <c r="I238" s="55">
        <v>7894771080</v>
      </c>
      <c r="J238" s="49" t="s">
        <v>3684</v>
      </c>
      <c r="K238" s="49">
        <v>33987367916</v>
      </c>
      <c r="L238" s="49" t="s">
        <v>2270</v>
      </c>
      <c r="M238" s="49"/>
      <c r="N238" s="49" t="s">
        <v>3756</v>
      </c>
      <c r="O238" s="49">
        <v>9439989566</v>
      </c>
      <c r="P238" s="49" t="s">
        <v>2512</v>
      </c>
      <c r="Q238" s="93"/>
    </row>
    <row r="239" spans="1:17">
      <c r="A239" s="48">
        <v>238</v>
      </c>
      <c r="B239" s="49">
        <v>21394051016</v>
      </c>
      <c r="C239" s="49" t="s">
        <v>289</v>
      </c>
      <c r="D239" s="49" t="s">
        <v>117</v>
      </c>
      <c r="E239" s="49" t="s">
        <v>339</v>
      </c>
      <c r="F239" s="49" t="s">
        <v>87</v>
      </c>
      <c r="G239" s="49">
        <v>11846434649</v>
      </c>
      <c r="H239" s="49" t="s">
        <v>2270</v>
      </c>
      <c r="I239" s="55">
        <v>9078357462</v>
      </c>
      <c r="J239" s="49" t="s">
        <v>3685</v>
      </c>
      <c r="K239" s="49">
        <v>11846434627</v>
      </c>
      <c r="L239" s="49" t="s">
        <v>2270</v>
      </c>
      <c r="M239" s="49"/>
      <c r="N239" s="49" t="s">
        <v>3756</v>
      </c>
      <c r="O239" s="49">
        <v>9439989566</v>
      </c>
      <c r="P239" s="49" t="s">
        <v>2512</v>
      </c>
      <c r="Q239" s="93" t="s">
        <v>3771</v>
      </c>
    </row>
    <row r="240" spans="1:17">
      <c r="A240" s="48">
        <v>239</v>
      </c>
      <c r="B240" s="49">
        <v>21394051017</v>
      </c>
      <c r="C240" s="49" t="s">
        <v>241</v>
      </c>
      <c r="D240" s="49" t="s">
        <v>117</v>
      </c>
      <c r="E240" s="49" t="s">
        <v>339</v>
      </c>
      <c r="F240" s="49" t="s">
        <v>2285</v>
      </c>
      <c r="G240" s="49">
        <v>31717626296</v>
      </c>
      <c r="H240" s="49" t="s">
        <v>2270</v>
      </c>
      <c r="I240" s="55">
        <v>9556235089</v>
      </c>
      <c r="J240" s="49" t="s">
        <v>2392</v>
      </c>
      <c r="K240" s="49">
        <v>31193524364</v>
      </c>
      <c r="L240" s="49" t="s">
        <v>2270</v>
      </c>
      <c r="M240" s="49">
        <v>7609823811</v>
      </c>
      <c r="N240" s="49" t="s">
        <v>3756</v>
      </c>
      <c r="O240" s="49">
        <v>9439989566</v>
      </c>
      <c r="P240" s="49" t="s">
        <v>2512</v>
      </c>
      <c r="Q240" s="93"/>
    </row>
    <row r="241" spans="1:17">
      <c r="A241" s="48">
        <v>240</v>
      </c>
      <c r="B241" s="49">
        <v>21394051018</v>
      </c>
      <c r="C241" s="49" t="s">
        <v>277</v>
      </c>
      <c r="D241" s="49" t="s">
        <v>117</v>
      </c>
      <c r="E241" s="49" t="s">
        <v>339</v>
      </c>
      <c r="F241" s="49" t="s">
        <v>757</v>
      </c>
      <c r="G241" s="49">
        <v>31471899918</v>
      </c>
      <c r="H241" s="49" t="s">
        <v>2270</v>
      </c>
      <c r="I241" s="55">
        <v>8457909795</v>
      </c>
      <c r="J241" s="49" t="s">
        <v>2520</v>
      </c>
      <c r="K241" s="49">
        <v>31204008941</v>
      </c>
      <c r="L241" s="49" t="s">
        <v>2270</v>
      </c>
      <c r="M241" s="49">
        <v>8456037630</v>
      </c>
      <c r="N241" s="49" t="s">
        <v>3756</v>
      </c>
      <c r="O241" s="49">
        <v>9439989566</v>
      </c>
      <c r="P241" s="49" t="s">
        <v>2512</v>
      </c>
      <c r="Q241" s="93"/>
    </row>
    <row r="242" spans="1:17">
      <c r="A242" s="48">
        <v>241</v>
      </c>
      <c r="B242" s="49">
        <v>21394051019</v>
      </c>
      <c r="C242" s="49" t="s">
        <v>348</v>
      </c>
      <c r="D242" s="49" t="s">
        <v>117</v>
      </c>
      <c r="E242" s="49" t="s">
        <v>339</v>
      </c>
      <c r="F242" s="49" t="s">
        <v>3686</v>
      </c>
      <c r="G242" s="49">
        <v>32925225428</v>
      </c>
      <c r="H242" s="49" t="s">
        <v>2270</v>
      </c>
      <c r="I242" s="55">
        <v>9131295588</v>
      </c>
      <c r="J242" s="49" t="s">
        <v>3687</v>
      </c>
      <c r="K242" s="49">
        <v>11846426843</v>
      </c>
      <c r="L242" s="49" t="s">
        <v>2270</v>
      </c>
      <c r="M242" s="49"/>
      <c r="N242" s="49" t="s">
        <v>3756</v>
      </c>
      <c r="O242" s="49">
        <v>9439989566</v>
      </c>
      <c r="P242" s="49" t="s">
        <v>2512</v>
      </c>
      <c r="Q242" s="93"/>
    </row>
    <row r="243" spans="1:17">
      <c r="A243" s="48">
        <v>242</v>
      </c>
      <c r="B243" s="87">
        <v>21394051020</v>
      </c>
      <c r="C243" s="49" t="s">
        <v>351</v>
      </c>
      <c r="D243" s="49" t="s">
        <v>117</v>
      </c>
      <c r="E243" s="49" t="s">
        <v>339</v>
      </c>
      <c r="F243" s="49" t="s">
        <v>3688</v>
      </c>
      <c r="G243" s="88">
        <v>11846435858</v>
      </c>
      <c r="H243" s="49" t="s">
        <v>2270</v>
      </c>
      <c r="I243" s="55">
        <v>7894570897</v>
      </c>
      <c r="J243" s="49" t="s">
        <v>3689</v>
      </c>
      <c r="K243" s="49">
        <v>30436770856</v>
      </c>
      <c r="L243" s="49" t="s">
        <v>2270</v>
      </c>
      <c r="M243" s="49">
        <v>8658839864</v>
      </c>
      <c r="N243" s="49" t="s">
        <v>3756</v>
      </c>
      <c r="O243" s="49">
        <v>9439989566</v>
      </c>
      <c r="P243" s="49" t="s">
        <v>2512</v>
      </c>
      <c r="Q243" s="93"/>
    </row>
    <row r="244" spans="1:17">
      <c r="A244" s="48">
        <v>243</v>
      </c>
      <c r="B244" s="49">
        <v>21394051021</v>
      </c>
      <c r="C244" s="49" t="s">
        <v>274</v>
      </c>
      <c r="D244" s="49" t="s">
        <v>117</v>
      </c>
      <c r="E244" s="49" t="s">
        <v>339</v>
      </c>
      <c r="F244" s="49" t="s">
        <v>3690</v>
      </c>
      <c r="G244" s="49">
        <v>31739823639</v>
      </c>
      <c r="H244" s="49" t="s">
        <v>2270</v>
      </c>
      <c r="I244" s="55">
        <v>7682903182</v>
      </c>
      <c r="J244" s="49" t="s">
        <v>3691</v>
      </c>
      <c r="K244" s="49">
        <v>31589312544</v>
      </c>
      <c r="L244" s="49" t="s">
        <v>2270</v>
      </c>
      <c r="M244" s="49"/>
      <c r="N244" s="49" t="s">
        <v>3756</v>
      </c>
      <c r="O244" s="49">
        <v>9439989566</v>
      </c>
      <c r="P244" s="49" t="s">
        <v>2512</v>
      </c>
      <c r="Q244" s="93" t="s">
        <v>3771</v>
      </c>
    </row>
    <row r="245" spans="1:17">
      <c r="A245" s="48">
        <v>244</v>
      </c>
      <c r="B245" s="49">
        <v>21394051022</v>
      </c>
      <c r="C245" s="49" t="s">
        <v>290</v>
      </c>
      <c r="D245" s="49" t="s">
        <v>117</v>
      </c>
      <c r="E245" s="49" t="s">
        <v>117</v>
      </c>
      <c r="F245" s="49" t="s">
        <v>50</v>
      </c>
      <c r="G245" s="49">
        <v>32765366956</v>
      </c>
      <c r="H245" s="49" t="s">
        <v>2270</v>
      </c>
      <c r="I245" s="55">
        <v>8658854424</v>
      </c>
      <c r="J245" s="49"/>
      <c r="K245" s="49"/>
      <c r="L245" s="49"/>
      <c r="M245" s="49"/>
      <c r="N245" s="49" t="s">
        <v>3755</v>
      </c>
      <c r="O245" s="49">
        <v>9439998993</v>
      </c>
      <c r="P245" s="49" t="s">
        <v>2491</v>
      </c>
      <c r="Q245" s="93"/>
    </row>
    <row r="246" spans="1:17">
      <c r="A246" s="48">
        <v>245</v>
      </c>
      <c r="B246" s="49">
        <v>21394051023</v>
      </c>
      <c r="C246" s="49" t="s">
        <v>292</v>
      </c>
      <c r="D246" s="49" t="s">
        <v>117</v>
      </c>
      <c r="E246" s="49" t="s">
        <v>339</v>
      </c>
      <c r="F246" s="49" t="s">
        <v>3692</v>
      </c>
      <c r="G246" s="49">
        <v>31854701561</v>
      </c>
      <c r="H246" s="49" t="s">
        <v>2270</v>
      </c>
      <c r="I246" s="55">
        <v>6372194282</v>
      </c>
      <c r="J246" s="49"/>
      <c r="K246" s="49"/>
      <c r="L246" s="49"/>
      <c r="M246" s="49"/>
      <c r="N246" s="49" t="s">
        <v>3755</v>
      </c>
      <c r="O246" s="49">
        <v>9439998993</v>
      </c>
      <c r="P246" s="49" t="s">
        <v>2491</v>
      </c>
      <c r="Q246" s="93" t="s">
        <v>3771</v>
      </c>
    </row>
    <row r="247" spans="1:17">
      <c r="A247" s="48">
        <v>246</v>
      </c>
      <c r="B247" s="49">
        <v>21394051024</v>
      </c>
      <c r="C247" s="49" t="s">
        <v>291</v>
      </c>
      <c r="D247" s="49" t="s">
        <v>117</v>
      </c>
      <c r="E247" s="49" t="s">
        <v>2393</v>
      </c>
      <c r="F247" s="49" t="s">
        <v>2488</v>
      </c>
      <c r="G247" s="49">
        <v>31812204843</v>
      </c>
      <c r="H247" s="49" t="s">
        <v>2270</v>
      </c>
      <c r="I247" s="55">
        <v>8456255568</v>
      </c>
      <c r="J247" s="49"/>
      <c r="K247" s="49"/>
      <c r="L247" s="49"/>
      <c r="M247" s="49"/>
      <c r="N247" s="49" t="s">
        <v>3755</v>
      </c>
      <c r="O247" s="49">
        <v>9439998993</v>
      </c>
      <c r="P247" s="49" t="s">
        <v>2491</v>
      </c>
      <c r="Q247" s="93"/>
    </row>
    <row r="248" spans="1:17">
      <c r="A248" s="48">
        <v>247</v>
      </c>
      <c r="B248" s="49">
        <v>21394051025</v>
      </c>
      <c r="C248" s="49" t="s">
        <v>326</v>
      </c>
      <c r="D248" s="49" t="s">
        <v>117</v>
      </c>
      <c r="E248" s="49" t="s">
        <v>339</v>
      </c>
      <c r="F248" s="49" t="s">
        <v>2490</v>
      </c>
      <c r="G248" s="49">
        <v>31812204912</v>
      </c>
      <c r="H248" s="49" t="s">
        <v>2270</v>
      </c>
      <c r="I248" s="55">
        <v>9938733104</v>
      </c>
      <c r="J248" s="49"/>
      <c r="K248" s="49"/>
      <c r="L248" s="49"/>
      <c r="M248" s="49"/>
      <c r="N248" s="49" t="s">
        <v>3755</v>
      </c>
      <c r="O248" s="49">
        <v>9439998993</v>
      </c>
      <c r="P248" s="49" t="s">
        <v>2491</v>
      </c>
      <c r="Q248" s="93"/>
    </row>
    <row r="249" spans="1:17">
      <c r="A249" s="48">
        <v>248</v>
      </c>
      <c r="B249" s="49">
        <v>21394051026</v>
      </c>
      <c r="C249" s="49" t="s">
        <v>288</v>
      </c>
      <c r="D249" s="49" t="s">
        <v>117</v>
      </c>
      <c r="E249" s="49" t="s">
        <v>117</v>
      </c>
      <c r="F249" s="49" t="s">
        <v>3693</v>
      </c>
      <c r="G249" s="49">
        <v>34304505494</v>
      </c>
      <c r="H249" s="49" t="s">
        <v>2270</v>
      </c>
      <c r="I249" s="55">
        <v>9178989340</v>
      </c>
      <c r="J249" s="49"/>
      <c r="K249" s="49"/>
      <c r="L249" s="49"/>
      <c r="M249" s="49"/>
      <c r="N249" s="49" t="s">
        <v>3756</v>
      </c>
      <c r="O249" s="49">
        <v>9439989566</v>
      </c>
      <c r="P249" s="49" t="s">
        <v>2491</v>
      </c>
      <c r="Q249" s="93"/>
    </row>
    <row r="349" spans="3:3">
      <c r="C349" s="77"/>
    </row>
    <row r="350" spans="3:3">
      <c r="C350" s="77"/>
    </row>
    <row r="351" spans="3:3">
      <c r="C351" s="77"/>
    </row>
    <row r="352" spans="3:3">
      <c r="C352" s="77"/>
    </row>
    <row r="353" spans="3:3">
      <c r="C353" s="77"/>
    </row>
    <row r="354" spans="3:3">
      <c r="C354" s="77"/>
    </row>
    <row r="355" spans="3:3">
      <c r="C355" s="77"/>
    </row>
    <row r="356" spans="3:3">
      <c r="C356" s="77"/>
    </row>
    <row r="357" spans="3:3">
      <c r="C357" s="77"/>
    </row>
    <row r="358" spans="3:3">
      <c r="C358" s="77"/>
    </row>
    <row r="359" spans="3:3">
      <c r="C359" s="77"/>
    </row>
    <row r="360" spans="3:3">
      <c r="C360" s="77"/>
    </row>
    <row r="361" spans="3:3">
      <c r="C361" s="77"/>
    </row>
    <row r="362" spans="3:3">
      <c r="C362" s="77"/>
    </row>
    <row r="363" spans="3:3">
      <c r="C363" s="77"/>
    </row>
    <row r="364" spans="3:3">
      <c r="C364" s="77"/>
    </row>
    <row r="365" spans="3:3">
      <c r="C365" s="77"/>
    </row>
    <row r="366" spans="3:3">
      <c r="C366" s="77"/>
    </row>
    <row r="367" spans="3:3">
      <c r="C367" s="77"/>
    </row>
    <row r="368" spans="3:3">
      <c r="C368" s="77"/>
    </row>
    <row r="369" spans="3:3">
      <c r="C369" s="77"/>
    </row>
    <row r="370" spans="3:3">
      <c r="C370" s="77"/>
    </row>
    <row r="371" spans="3:3">
      <c r="C371" s="77"/>
    </row>
    <row r="372" spans="3:3">
      <c r="C372" s="77"/>
    </row>
    <row r="373" spans="3:3">
      <c r="C373" s="77"/>
    </row>
    <row r="374" spans="3:3">
      <c r="C374" s="77"/>
    </row>
    <row r="375" spans="3:3">
      <c r="C375" s="77"/>
    </row>
    <row r="376" spans="3:3">
      <c r="C376" s="77"/>
    </row>
    <row r="377" spans="3:3">
      <c r="C377" s="77"/>
    </row>
    <row r="378" spans="3:3">
      <c r="C378" s="77"/>
    </row>
    <row r="379" spans="3:3">
      <c r="C379" s="77"/>
    </row>
    <row r="380" spans="3:3">
      <c r="C380" s="77"/>
    </row>
    <row r="381" spans="3:3">
      <c r="C381" s="77"/>
    </row>
    <row r="382" spans="3:3">
      <c r="C382" s="77"/>
    </row>
    <row r="383" spans="3:3">
      <c r="C383" s="77"/>
    </row>
    <row r="384" spans="3:3">
      <c r="C384" s="77"/>
    </row>
    <row r="385" spans="3:3">
      <c r="C385" s="77"/>
    </row>
    <row r="386" spans="3:3">
      <c r="C386" s="77"/>
    </row>
    <row r="387" spans="3:3">
      <c r="C387" s="77"/>
    </row>
    <row r="388" spans="3:3">
      <c r="C388" s="77"/>
    </row>
    <row r="389" spans="3:3">
      <c r="C389" s="77"/>
    </row>
  </sheetData>
  <autoFilter ref="A1:WUJ1"/>
  <conditionalFormatting sqref="C1:C249">
    <cfRule type="duplicateValues" dxfId="29" priority="7"/>
  </conditionalFormatting>
  <conditionalFormatting sqref="B1:B249">
    <cfRule type="duplicateValues" dxfId="28" priority="6"/>
  </conditionalFormatting>
  <conditionalFormatting sqref="G1:G249">
    <cfRule type="duplicateValues" dxfId="27" priority="5"/>
  </conditionalFormatting>
  <conditionalFormatting sqref="G139">
    <cfRule type="duplicateValues" dxfId="26" priority="4"/>
  </conditionalFormatting>
  <conditionalFormatting sqref="I16:I249">
    <cfRule type="duplicateValues" dxfId="25" priority="3"/>
  </conditionalFormatting>
  <conditionalFormatting sqref="G2:G18">
    <cfRule type="duplicateValues" dxfId="24" priority="2"/>
  </conditionalFormatting>
  <conditionalFormatting sqref="C1:C1048576">
    <cfRule type="containsText" dxfId="23" priority="1" operator="containsText" text="BHOIPADA">
      <formula>NOT(ISERROR(SEARCH("BHOIPADA",C1)))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S85"/>
  <sheetViews>
    <sheetView workbookViewId="0">
      <selection activeCell="A112" sqref="A112"/>
    </sheetView>
  </sheetViews>
  <sheetFormatPr defaultRowHeight="15"/>
  <cols>
    <col min="1" max="1" width="6.5703125" style="9" bestFit="1" customWidth="1"/>
    <col min="2" max="2" width="15.85546875" style="9" customWidth="1"/>
    <col min="3" max="3" width="15.5703125" style="9" bestFit="1" customWidth="1"/>
    <col min="4" max="4" width="20.28515625" bestFit="1" customWidth="1"/>
    <col min="5" max="6" width="14.42578125" style="95" customWidth="1"/>
    <col min="7" max="7" width="12" bestFit="1" customWidth="1"/>
    <col min="8" max="8" width="11.85546875" customWidth="1"/>
    <col min="9" max="9" width="14.140625" bestFit="1" customWidth="1"/>
    <col min="10" max="10" width="16" style="77" customWidth="1"/>
    <col min="11" max="11" width="4.5703125" style="9" customWidth="1"/>
    <col min="12" max="12" width="27.140625" style="106" customWidth="1"/>
    <col min="13" max="13" width="25.140625" style="95" hidden="1" customWidth="1"/>
    <col min="14" max="14" width="13.28515625" hidden="1" customWidth="1"/>
    <col min="15" max="15" width="49.28515625" style="79" hidden="1" customWidth="1"/>
    <col min="16" max="16" width="10.85546875" hidden="1" customWidth="1"/>
    <col min="17" max="17" width="14.42578125" hidden="1" customWidth="1"/>
    <col min="19" max="19" width="15.85546875" bestFit="1" customWidth="1"/>
  </cols>
  <sheetData>
    <row r="1" spans="1:19" ht="23.25">
      <c r="A1" s="116" t="s">
        <v>3807</v>
      </c>
      <c r="B1" s="117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9">
      <c r="A2" s="119" t="s">
        <v>3288</v>
      </c>
      <c r="B2" s="119" t="s">
        <v>3405</v>
      </c>
      <c r="C2" s="119" t="s">
        <v>3289</v>
      </c>
      <c r="D2" s="119" t="s">
        <v>5</v>
      </c>
      <c r="E2" s="119" t="s">
        <v>22</v>
      </c>
      <c r="F2" s="120" t="s">
        <v>0</v>
      </c>
      <c r="G2" s="120" t="s">
        <v>3701</v>
      </c>
      <c r="H2" s="119" t="s">
        <v>16</v>
      </c>
      <c r="I2" s="119" t="s">
        <v>3808</v>
      </c>
      <c r="J2" s="119" t="s">
        <v>3402</v>
      </c>
      <c r="K2" s="119" t="s">
        <v>3403</v>
      </c>
      <c r="L2" s="119" t="s">
        <v>3757</v>
      </c>
      <c r="M2" s="119" t="s">
        <v>3392</v>
      </c>
      <c r="N2" s="118" t="s">
        <v>3727</v>
      </c>
      <c r="S2" s="9"/>
    </row>
    <row r="3" spans="1:19">
      <c r="A3" s="119"/>
      <c r="B3" s="119"/>
      <c r="C3" s="119"/>
      <c r="D3" s="119"/>
      <c r="E3" s="119"/>
      <c r="F3" s="120"/>
      <c r="G3" s="120"/>
      <c r="H3" s="119"/>
      <c r="I3" s="119"/>
      <c r="J3" s="119"/>
      <c r="K3" s="119"/>
      <c r="L3" s="119"/>
      <c r="M3" s="119"/>
      <c r="N3" s="118"/>
      <c r="O3" s="79" t="s">
        <v>3780</v>
      </c>
      <c r="S3" s="9"/>
    </row>
    <row r="4" spans="1:19">
      <c r="A4" s="104">
        <v>1</v>
      </c>
      <c r="B4" s="104">
        <v>2</v>
      </c>
      <c r="C4" s="104">
        <v>3</v>
      </c>
      <c r="D4" s="104">
        <v>4</v>
      </c>
      <c r="E4" s="104">
        <v>5</v>
      </c>
      <c r="F4" s="104">
        <v>6</v>
      </c>
      <c r="G4" s="104"/>
      <c r="H4" s="104">
        <v>7</v>
      </c>
      <c r="I4" s="113">
        <v>8</v>
      </c>
      <c r="J4" s="104">
        <v>8</v>
      </c>
      <c r="K4" s="104">
        <v>9</v>
      </c>
      <c r="L4" s="104">
        <v>10</v>
      </c>
      <c r="M4" s="104">
        <v>11</v>
      </c>
      <c r="N4" s="104">
        <v>12</v>
      </c>
      <c r="O4" s="110">
        <v>13</v>
      </c>
      <c r="S4" s="9"/>
    </row>
    <row r="5" spans="1:19" s="81" customFormat="1" ht="30" hidden="1">
      <c r="A5" s="78">
        <v>1</v>
      </c>
      <c r="B5" s="78" t="s">
        <v>3068</v>
      </c>
      <c r="C5" s="80" t="e">
        <f>VLOOKUP(B5,'MAMATA UPDATE DATA'!A:AR,7,0)</f>
        <v>#N/A</v>
      </c>
      <c r="D5" s="80" t="e">
        <f>VLOOKUP(B5,'MAMATA UPDATE DATA'!A:AR,8,0)</f>
        <v>#N/A</v>
      </c>
      <c r="E5" s="82" t="e">
        <f>VLOOKUP(B5,'MAMATA UPDATE DATA'!A:AR,9,0)</f>
        <v>#N/A</v>
      </c>
      <c r="F5" s="82" t="e">
        <f>VLOOKUP(B5,'MAMATA UPDATE DATA'!A:AR,10,0)</f>
        <v>#N/A</v>
      </c>
      <c r="G5" s="80" t="e">
        <f>VLOOKUP(B5,'MAMATA UPDATE DATA'!A:AR,24,0)</f>
        <v>#N/A</v>
      </c>
      <c r="H5" s="31" t="e">
        <f>VLOOKUP(B5,'MAMATA UPDATE DATA'!A:AR,19,0)</f>
        <v>#N/A</v>
      </c>
      <c r="I5" s="80" t="e">
        <f>VLOOKUP(B5,'MAMATA UPDATE DATA'!A:AR,27,0)</f>
        <v>#N/A</v>
      </c>
      <c r="J5" s="7" t="e">
        <f>VLOOKUP(B5,'MAMATA UPDATE DATA'!A:AR,32,0)</f>
        <v>#N/A</v>
      </c>
      <c r="K5" s="78" t="e">
        <f>IF(VLOOKUP(B5,'MAMATA UPDATE DATA'!A:AR,29,0)=0,"1st","2nd")</f>
        <v>#N/A</v>
      </c>
      <c r="L5" s="105"/>
      <c r="M5" s="96"/>
      <c r="N5" s="80"/>
      <c r="S5" s="109"/>
    </row>
    <row r="6" spans="1:19" s="81" customFormat="1" ht="45" hidden="1">
      <c r="A6" s="78">
        <v>2</v>
      </c>
      <c r="B6" s="114" t="s">
        <v>3765</v>
      </c>
      <c r="C6" s="80" t="e">
        <f>VLOOKUP(B6,'MAMATA UPDATE DATA'!A:AR,7,0)</f>
        <v>#N/A</v>
      </c>
      <c r="D6" s="80" t="e">
        <f>VLOOKUP(B6,'MAMATA UPDATE DATA'!A:AR,8,0)</f>
        <v>#N/A</v>
      </c>
      <c r="E6" s="82" t="e">
        <f>VLOOKUP(B6,'MAMATA UPDATE DATA'!A:AR,9,0)</f>
        <v>#N/A</v>
      </c>
      <c r="F6" s="82" t="e">
        <f>VLOOKUP(B6,'MAMATA UPDATE DATA'!A:AR,10,0)</f>
        <v>#N/A</v>
      </c>
      <c r="G6" s="80" t="e">
        <f>VLOOKUP(B6,'MAMATA UPDATE DATA'!A:AR,24,0)</f>
        <v>#N/A</v>
      </c>
      <c r="H6" s="31" t="e">
        <f>VLOOKUP(B6,'MAMATA UPDATE DATA'!A:AR,19,0)</f>
        <v>#N/A</v>
      </c>
      <c r="I6" s="80" t="e">
        <f>VLOOKUP(B6,'MAMATA UPDATE DATA'!A:AR,27,0)</f>
        <v>#N/A</v>
      </c>
      <c r="J6" s="7" t="e">
        <f>VLOOKUP(B6,'MAMATA UPDATE DATA'!A:AR,32,0)</f>
        <v>#N/A</v>
      </c>
      <c r="K6" s="78" t="e">
        <f>IF(VLOOKUP(B6,'MAMATA UPDATE DATA'!A:AR,29,0)=0,"1st","2nd")</f>
        <v>#N/A</v>
      </c>
      <c r="L6" s="105" t="s">
        <v>3779</v>
      </c>
      <c r="M6" s="96"/>
      <c r="N6" s="80" t="e">
        <f>VLOOKUP(D6,MASTER!C:I,7,0)</f>
        <v>#N/A</v>
      </c>
      <c r="O6" s="81" t="e">
        <f t="shared" ref="O6:O41" si="0">"Hello AWW Didi, Tuma Mamata Beneficiary "&amp;E6&amp;" ra tanka ta account ku jau nahi enu "&amp;L6&amp;" for details call me 9178411732 Ramanuj Sir"</f>
        <v>#N/A</v>
      </c>
      <c r="S6" s="109"/>
    </row>
    <row r="7" spans="1:19" s="81" customFormat="1" ht="45" hidden="1">
      <c r="A7" s="78">
        <v>3</v>
      </c>
      <c r="B7" s="114" t="s">
        <v>3718</v>
      </c>
      <c r="C7" s="80" t="e">
        <f>VLOOKUP(B7,'MAMATA UPDATE DATA'!A:AR,7,0)</f>
        <v>#N/A</v>
      </c>
      <c r="D7" s="80" t="e">
        <f>VLOOKUP(B7,'MAMATA UPDATE DATA'!A:AR,8,0)</f>
        <v>#N/A</v>
      </c>
      <c r="E7" s="82" t="e">
        <f>VLOOKUP(B7,'MAMATA UPDATE DATA'!A:AR,9,0)</f>
        <v>#N/A</v>
      </c>
      <c r="F7" s="82" t="e">
        <f>VLOOKUP(B7,'MAMATA UPDATE DATA'!A:AR,10,0)</f>
        <v>#N/A</v>
      </c>
      <c r="G7" s="80" t="e">
        <f>VLOOKUP(B7,'MAMATA UPDATE DATA'!A:AR,24,0)</f>
        <v>#N/A</v>
      </c>
      <c r="H7" s="31" t="e">
        <f>VLOOKUP(B7,'MAMATA UPDATE DATA'!A:AR,19,0)</f>
        <v>#N/A</v>
      </c>
      <c r="I7" s="80" t="e">
        <f>VLOOKUP(B7,'MAMATA UPDATE DATA'!A:AR,27,0)</f>
        <v>#N/A</v>
      </c>
      <c r="J7" s="7" t="e">
        <f>VLOOKUP(B7,'MAMATA UPDATE DATA'!A:AR,32,0)</f>
        <v>#N/A</v>
      </c>
      <c r="K7" s="78" t="e">
        <f>IF(VLOOKUP(B7,'MAMATA UPDATE DATA'!A:AR,29,0)=0,"1st","2nd")</f>
        <v>#N/A</v>
      </c>
      <c r="L7" s="105" t="s">
        <v>3779</v>
      </c>
      <c r="M7" s="96"/>
      <c r="N7" s="80" t="e">
        <f>VLOOKUP(D7,MASTER!C:I,7,0)</f>
        <v>#N/A</v>
      </c>
      <c r="O7" s="81" t="e">
        <f t="shared" si="0"/>
        <v>#N/A</v>
      </c>
      <c r="S7" s="109"/>
    </row>
    <row r="8" spans="1:19" s="81" customFormat="1" ht="45" hidden="1">
      <c r="A8" s="78">
        <v>4</v>
      </c>
      <c r="B8" s="78" t="s">
        <v>3140</v>
      </c>
      <c r="C8" s="80" t="e">
        <f>VLOOKUP(B8,'MAMATA UPDATE DATA'!A:AR,7,0)</f>
        <v>#N/A</v>
      </c>
      <c r="D8" s="80" t="e">
        <f>VLOOKUP(B8,'MAMATA UPDATE DATA'!A:AR,8,0)</f>
        <v>#N/A</v>
      </c>
      <c r="E8" s="82" t="e">
        <f>VLOOKUP(B8,'MAMATA UPDATE DATA'!A:AR,9,0)</f>
        <v>#N/A</v>
      </c>
      <c r="F8" s="82" t="e">
        <f>VLOOKUP(B8,'MAMATA UPDATE DATA'!A:AR,10,0)</f>
        <v>#N/A</v>
      </c>
      <c r="G8" s="80" t="e">
        <f>VLOOKUP(B8,'MAMATA UPDATE DATA'!A:AR,24,0)</f>
        <v>#N/A</v>
      </c>
      <c r="H8" s="31" t="e">
        <f>VLOOKUP(B8,'MAMATA UPDATE DATA'!A:AR,19,0)</f>
        <v>#N/A</v>
      </c>
      <c r="I8" s="80" t="e">
        <f>VLOOKUP(B8,'MAMATA UPDATE DATA'!A:AR,27,0)</f>
        <v>#N/A</v>
      </c>
      <c r="J8" s="7" t="e">
        <f>VLOOKUP(B8,'MAMATA UPDATE DATA'!A:AR,32,0)</f>
        <v>#N/A</v>
      </c>
      <c r="K8" s="78" t="e">
        <f>IF(VLOOKUP(B8,'MAMATA UPDATE DATA'!A:AR,29,0)=0,"1st","2nd")</f>
        <v>#N/A</v>
      </c>
      <c r="L8" s="105" t="s">
        <v>3779</v>
      </c>
      <c r="M8" s="96"/>
      <c r="N8" s="80" t="e">
        <f>VLOOKUP(D8,MASTER!C:I,7,0)</f>
        <v>#N/A</v>
      </c>
      <c r="O8" s="81" t="e">
        <f t="shared" si="0"/>
        <v>#N/A</v>
      </c>
      <c r="S8" s="109"/>
    </row>
    <row r="9" spans="1:19" s="81" customFormat="1" ht="30" hidden="1">
      <c r="A9" s="78">
        <v>5</v>
      </c>
      <c r="B9" s="78" t="s">
        <v>3053</v>
      </c>
      <c r="C9" s="80" t="e">
        <f>VLOOKUP(B9,'MAMATA UPDATE DATA'!A:AR,7,0)</f>
        <v>#N/A</v>
      </c>
      <c r="D9" s="80" t="e">
        <f>VLOOKUP(B9,'MAMATA UPDATE DATA'!A:AR,8,0)</f>
        <v>#N/A</v>
      </c>
      <c r="E9" s="82" t="e">
        <f>VLOOKUP(B9,'MAMATA UPDATE DATA'!A:AR,9,0)</f>
        <v>#N/A</v>
      </c>
      <c r="F9" s="82" t="e">
        <f>VLOOKUP(B9,'MAMATA UPDATE DATA'!A:AR,10,0)</f>
        <v>#N/A</v>
      </c>
      <c r="G9" s="80" t="e">
        <f>VLOOKUP(B9,'MAMATA UPDATE DATA'!A:AR,24,0)</f>
        <v>#N/A</v>
      </c>
      <c r="H9" s="31" t="e">
        <f>VLOOKUP(B9,'MAMATA UPDATE DATA'!A:AR,19,0)</f>
        <v>#N/A</v>
      </c>
      <c r="I9" s="80" t="e">
        <f>VLOOKUP(B9,'MAMATA UPDATE DATA'!A:AR,27,0)</f>
        <v>#N/A</v>
      </c>
      <c r="J9" s="7" t="e">
        <f>VLOOKUP(B9,'MAMATA UPDATE DATA'!A:AR,32,0)</f>
        <v>#N/A</v>
      </c>
      <c r="K9" s="78" t="s">
        <v>3407</v>
      </c>
      <c r="L9" s="78" t="s">
        <v>3065</v>
      </c>
      <c r="M9" s="96"/>
      <c r="N9" s="80" t="e">
        <f>VLOOKUP(D9,MASTER!C:I,7,0)</f>
        <v>#N/A</v>
      </c>
      <c r="O9" s="81" t="e">
        <f t="shared" si="0"/>
        <v>#N/A</v>
      </c>
      <c r="S9" s="109"/>
    </row>
    <row r="10" spans="1:19" s="81" customFormat="1" ht="30" hidden="1">
      <c r="A10" s="78">
        <v>6</v>
      </c>
      <c r="B10" s="78" t="s">
        <v>3059</v>
      </c>
      <c r="C10" s="80" t="e">
        <f>VLOOKUP(B10,'MAMATA UPDATE DATA'!A:AR,7,0)</f>
        <v>#N/A</v>
      </c>
      <c r="D10" s="80" t="e">
        <f>VLOOKUP(B10,'MAMATA UPDATE DATA'!A:AR,8,0)</f>
        <v>#N/A</v>
      </c>
      <c r="E10" s="82" t="e">
        <f>VLOOKUP(B10,'MAMATA UPDATE DATA'!A:AR,9,0)</f>
        <v>#N/A</v>
      </c>
      <c r="F10" s="82" t="e">
        <f>VLOOKUP(B10,'MAMATA UPDATE DATA'!A:AR,10,0)</f>
        <v>#N/A</v>
      </c>
      <c r="G10" s="80" t="e">
        <f>VLOOKUP(B10,'MAMATA UPDATE DATA'!A:AR,24,0)</f>
        <v>#N/A</v>
      </c>
      <c r="H10" s="31" t="e">
        <f>VLOOKUP(B10,'MAMATA UPDATE DATA'!A:AR,19,0)</f>
        <v>#N/A</v>
      </c>
      <c r="I10" s="80" t="e">
        <f>VLOOKUP(B10,'MAMATA UPDATE DATA'!A:AR,27,0)</f>
        <v>#N/A</v>
      </c>
      <c r="J10" s="7" t="e">
        <f>VLOOKUP(B10,'MAMATA UPDATE DATA'!A:AR,32,0)</f>
        <v>#N/A</v>
      </c>
      <c r="K10" s="78" t="s">
        <v>3407</v>
      </c>
      <c r="L10" s="78" t="s">
        <v>3085</v>
      </c>
      <c r="M10" s="96"/>
      <c r="N10" s="80" t="e">
        <f>VLOOKUP(D10,MASTER!C:I,7,0)</f>
        <v>#N/A</v>
      </c>
      <c r="O10" s="81" t="e">
        <f t="shared" si="0"/>
        <v>#N/A</v>
      </c>
      <c r="S10" s="109"/>
    </row>
    <row r="11" spans="1:19" s="81" customFormat="1" ht="45" hidden="1">
      <c r="A11" s="78">
        <v>7</v>
      </c>
      <c r="B11" s="78" t="s">
        <v>3758</v>
      </c>
      <c r="C11" s="80" t="e">
        <f>VLOOKUP(B11,'MAMATA UPDATE DATA'!A:AR,7,0)</f>
        <v>#N/A</v>
      </c>
      <c r="D11" s="80" t="e">
        <f>VLOOKUP(B11,'MAMATA UPDATE DATA'!A:AR,8,0)</f>
        <v>#N/A</v>
      </c>
      <c r="E11" s="82" t="e">
        <f>VLOOKUP(B11,'MAMATA UPDATE DATA'!A:AR,9,0)</f>
        <v>#N/A</v>
      </c>
      <c r="F11" s="82" t="e">
        <f>VLOOKUP(B11,'MAMATA UPDATE DATA'!A:AR,10,0)</f>
        <v>#N/A</v>
      </c>
      <c r="G11" s="80" t="e">
        <f>VLOOKUP(B11,'MAMATA UPDATE DATA'!A:AR,24,0)</f>
        <v>#N/A</v>
      </c>
      <c r="H11" s="31" t="e">
        <f>VLOOKUP(B11,'MAMATA UPDATE DATA'!A:AR,19,0)</f>
        <v>#N/A</v>
      </c>
      <c r="I11" s="80" t="e">
        <f>VLOOKUP(B11,'MAMATA UPDATE DATA'!A:AR,27,0)</f>
        <v>#N/A</v>
      </c>
      <c r="J11" s="7" t="e">
        <f>VLOOKUP(B11,'MAMATA UPDATE DATA'!A:AR,32,0)</f>
        <v>#N/A</v>
      </c>
      <c r="K11" s="78" t="e">
        <f>IF(VLOOKUP(B11,'MAMATA UPDATE DATA'!A:AR,29,0)=0,"1st","2nd")</f>
        <v>#N/A</v>
      </c>
      <c r="L11" s="105" t="s">
        <v>3779</v>
      </c>
      <c r="M11" s="96"/>
      <c r="N11" s="80" t="e">
        <f>VLOOKUP(D11,MASTER!C:I,7,0)</f>
        <v>#N/A</v>
      </c>
      <c r="O11" s="81" t="e">
        <f t="shared" si="0"/>
        <v>#N/A</v>
      </c>
      <c r="S11" s="109"/>
    </row>
    <row r="12" spans="1:19" s="81" customFormat="1" ht="45" hidden="1">
      <c r="A12" s="78">
        <v>8</v>
      </c>
      <c r="B12" s="78" t="s">
        <v>3055</v>
      </c>
      <c r="C12" s="80" t="e">
        <f>VLOOKUP(B12,'MAMATA UPDATE DATA'!A:AR,7,0)</f>
        <v>#N/A</v>
      </c>
      <c r="D12" s="80" t="e">
        <f>VLOOKUP(B12,'MAMATA UPDATE DATA'!A:AR,8,0)</f>
        <v>#N/A</v>
      </c>
      <c r="E12" s="82" t="e">
        <f>VLOOKUP(B12,'MAMATA UPDATE DATA'!A:AR,9,0)</f>
        <v>#N/A</v>
      </c>
      <c r="F12" s="82" t="e">
        <f>VLOOKUP(B12,'MAMATA UPDATE DATA'!A:AR,10,0)</f>
        <v>#N/A</v>
      </c>
      <c r="G12" s="80" t="e">
        <f>VLOOKUP(B12,'MAMATA UPDATE DATA'!A:AR,24,0)</f>
        <v>#N/A</v>
      </c>
      <c r="H12" s="31" t="e">
        <f>VLOOKUP(B12,'MAMATA UPDATE DATA'!A:AR,19,0)</f>
        <v>#N/A</v>
      </c>
      <c r="I12" s="80" t="e">
        <f>VLOOKUP(B12,'MAMATA UPDATE DATA'!A:AR,27,0)</f>
        <v>#N/A</v>
      </c>
      <c r="J12" s="7" t="e">
        <f>VLOOKUP(B12,'MAMATA UPDATE DATA'!A:AR,32,0)</f>
        <v>#N/A</v>
      </c>
      <c r="K12" s="78" t="e">
        <f>IF(VLOOKUP(B12,'MAMATA UPDATE DATA'!A:AR,29,0)=0,"1st","2nd")</f>
        <v>#N/A</v>
      </c>
      <c r="L12" s="105" t="s">
        <v>3779</v>
      </c>
      <c r="M12" s="96"/>
      <c r="N12" s="80" t="e">
        <f>VLOOKUP(D12,MASTER!C:I,7,0)</f>
        <v>#N/A</v>
      </c>
      <c r="O12" s="81" t="e">
        <f t="shared" si="0"/>
        <v>#N/A</v>
      </c>
      <c r="S12" s="109"/>
    </row>
    <row r="13" spans="1:19" s="81" customFormat="1" ht="45">
      <c r="A13" s="78">
        <v>9</v>
      </c>
      <c r="B13" s="78" t="s">
        <v>3066</v>
      </c>
      <c r="C13" s="80" t="e">
        <f>VLOOKUP(B13,'MAMATA UPDATE DATA'!A:AR,7,0)</f>
        <v>#N/A</v>
      </c>
      <c r="D13" s="80" t="e">
        <f>VLOOKUP(B13,'MAMATA UPDATE DATA'!A:AR,8,0)</f>
        <v>#N/A</v>
      </c>
      <c r="E13" s="82" t="e">
        <f>VLOOKUP(B13,'MAMATA UPDATE DATA'!A:AR,9,0)</f>
        <v>#N/A</v>
      </c>
      <c r="F13" s="82" t="e">
        <f>VLOOKUP(B13,'MAMATA UPDATE DATA'!A:AR,10,0)</f>
        <v>#N/A</v>
      </c>
      <c r="G13" s="80" t="e">
        <f>VLOOKUP(B13,'MAMATA UPDATE DATA'!A:AR,24,0)</f>
        <v>#N/A</v>
      </c>
      <c r="H13" s="31" t="e">
        <f>VLOOKUP(B13,'MAMATA UPDATE DATA'!A:AR,19,0)</f>
        <v>#N/A</v>
      </c>
      <c r="I13" s="80" t="e">
        <f>VLOOKUP(B13,'MAMATA UPDATE DATA'!A:AR,27,0)</f>
        <v>#N/A</v>
      </c>
      <c r="J13" s="7" t="e">
        <f>VLOOKUP(B13,'MAMATA UPDATE DATA'!A:AR,32,0)</f>
        <v>#N/A</v>
      </c>
      <c r="K13" s="78" t="s">
        <v>3407</v>
      </c>
      <c r="L13" s="105" t="s">
        <v>3779</v>
      </c>
      <c r="M13" s="96" t="s">
        <v>3733</v>
      </c>
      <c r="N13" s="80" t="e">
        <f>VLOOKUP(D13,MASTER!C:I,7,0)</f>
        <v>#N/A</v>
      </c>
      <c r="O13" s="81" t="e">
        <f t="shared" si="0"/>
        <v>#N/A</v>
      </c>
      <c r="S13" s="109"/>
    </row>
    <row r="14" spans="1:19" s="81" customFormat="1" ht="45" hidden="1">
      <c r="A14" s="78">
        <v>10</v>
      </c>
      <c r="B14" s="78" t="s">
        <v>3085</v>
      </c>
      <c r="C14" s="80" t="e">
        <f>VLOOKUP(B14,'MAMATA UPDATE DATA'!A:AR,7,0)</f>
        <v>#N/A</v>
      </c>
      <c r="D14" s="80" t="e">
        <f>VLOOKUP(B14,'MAMATA UPDATE DATA'!A:AR,8,0)</f>
        <v>#N/A</v>
      </c>
      <c r="E14" s="82" t="e">
        <f>VLOOKUP(B14,'MAMATA UPDATE DATA'!A:AR,9,0)</f>
        <v>#N/A</v>
      </c>
      <c r="F14" s="82" t="e">
        <f>VLOOKUP(B14,'MAMATA UPDATE DATA'!A:AR,10,0)</f>
        <v>#N/A</v>
      </c>
      <c r="G14" s="80" t="e">
        <f>VLOOKUP(B14,'MAMATA UPDATE DATA'!A:AR,24,0)</f>
        <v>#N/A</v>
      </c>
      <c r="H14" s="31" t="e">
        <f>VLOOKUP(B14,'MAMATA UPDATE DATA'!A:AR,19,0)</f>
        <v>#N/A</v>
      </c>
      <c r="I14" s="80" t="e">
        <f>VLOOKUP(B14,'MAMATA UPDATE DATA'!A:AR,27,0)</f>
        <v>#N/A</v>
      </c>
      <c r="J14" s="7" t="e">
        <f>VLOOKUP(B14,'MAMATA UPDATE DATA'!A:AR,32,0)</f>
        <v>#N/A</v>
      </c>
      <c r="K14" s="78" t="e">
        <f>IF(VLOOKUP(B14,'MAMATA UPDATE DATA'!A:AR,29,0)=0,"1st","2nd")</f>
        <v>#N/A</v>
      </c>
      <c r="L14" s="105" t="s">
        <v>3779</v>
      </c>
      <c r="M14" s="96" t="s">
        <v>2524</v>
      </c>
      <c r="N14" s="80" t="e">
        <f>VLOOKUP(D14,MASTER!C:I,7,0)</f>
        <v>#N/A</v>
      </c>
      <c r="O14" s="81" t="e">
        <f t="shared" si="0"/>
        <v>#N/A</v>
      </c>
      <c r="S14" s="109"/>
    </row>
    <row r="15" spans="1:19" s="81" customFormat="1" ht="45" hidden="1">
      <c r="A15" s="78">
        <v>11</v>
      </c>
      <c r="B15" s="78" t="s">
        <v>3398</v>
      </c>
      <c r="C15" s="80" t="e">
        <f>VLOOKUP(B15,'MAMATA UPDATE DATA'!A:AR,7,0)</f>
        <v>#N/A</v>
      </c>
      <c r="D15" s="80" t="e">
        <f>VLOOKUP(B15,'MAMATA UPDATE DATA'!A:AR,8,0)</f>
        <v>#N/A</v>
      </c>
      <c r="E15" s="82" t="e">
        <f>VLOOKUP(B15,'MAMATA UPDATE DATA'!A:AR,9,0)</f>
        <v>#N/A</v>
      </c>
      <c r="F15" s="82" t="e">
        <f>VLOOKUP(B15,'MAMATA UPDATE DATA'!A:AR,10,0)</f>
        <v>#N/A</v>
      </c>
      <c r="G15" s="80" t="e">
        <f>VLOOKUP(B15,'MAMATA UPDATE DATA'!A:AR,24,0)</f>
        <v>#N/A</v>
      </c>
      <c r="H15" s="31" t="e">
        <f>VLOOKUP(B15,'MAMATA UPDATE DATA'!A:AR,19,0)</f>
        <v>#N/A</v>
      </c>
      <c r="I15" s="80" t="e">
        <f>VLOOKUP(B15,'MAMATA UPDATE DATA'!A:AR,27,0)</f>
        <v>#N/A</v>
      </c>
      <c r="J15" s="7" t="e">
        <f>VLOOKUP(B15,'MAMATA UPDATE DATA'!A:AR,32,0)</f>
        <v>#N/A</v>
      </c>
      <c r="K15" s="78" t="s">
        <v>3406</v>
      </c>
      <c r="L15" s="105" t="s">
        <v>3779</v>
      </c>
      <c r="M15" s="82" t="s">
        <v>2524</v>
      </c>
      <c r="N15" s="80" t="e">
        <f>VLOOKUP(D15,MASTER!C:I,7,0)</f>
        <v>#N/A</v>
      </c>
      <c r="O15" s="81" t="e">
        <f t="shared" si="0"/>
        <v>#N/A</v>
      </c>
      <c r="S15" s="109"/>
    </row>
    <row r="16" spans="1:19" s="81" customFormat="1" ht="45">
      <c r="A16" s="78">
        <v>12</v>
      </c>
      <c r="B16" s="78" t="s">
        <v>3054</v>
      </c>
      <c r="C16" s="80" t="e">
        <f>VLOOKUP(B16,'MAMATA UPDATE DATA'!A:AR,7,0)</f>
        <v>#N/A</v>
      </c>
      <c r="D16" s="80" t="e">
        <f>VLOOKUP(B16,'MAMATA UPDATE DATA'!A:AR,8,0)</f>
        <v>#N/A</v>
      </c>
      <c r="E16" s="82" t="e">
        <f>VLOOKUP(B16,'MAMATA UPDATE DATA'!A:AR,9,0)</f>
        <v>#N/A</v>
      </c>
      <c r="F16" s="82" t="e">
        <f>VLOOKUP(B16,'MAMATA UPDATE DATA'!A:AR,10,0)</f>
        <v>#N/A</v>
      </c>
      <c r="G16" s="80" t="e">
        <f>VLOOKUP(B16,'MAMATA UPDATE DATA'!A:AR,24,0)</f>
        <v>#N/A</v>
      </c>
      <c r="H16" s="31" t="e">
        <f>VLOOKUP(B16,'MAMATA UPDATE DATA'!A:AR,19,0)</f>
        <v>#N/A</v>
      </c>
      <c r="I16" s="80" t="e">
        <f>VLOOKUP(B16,'MAMATA UPDATE DATA'!A:AR,27,0)</f>
        <v>#N/A</v>
      </c>
      <c r="J16" s="7" t="e">
        <f>VLOOKUP(B16,'MAMATA UPDATE DATA'!A:AR,32,0)</f>
        <v>#N/A</v>
      </c>
      <c r="K16" s="78" t="e">
        <f>IF(VLOOKUP(B16,'MAMATA UPDATE DATA'!A:AR,29,0)=0,"1st","2nd")</f>
        <v>#N/A</v>
      </c>
      <c r="L16" s="105" t="s">
        <v>3779</v>
      </c>
      <c r="M16" s="96"/>
      <c r="N16" s="80" t="e">
        <f>VLOOKUP(D16,MASTER!C:I,7,0)</f>
        <v>#N/A</v>
      </c>
      <c r="O16" s="81" t="e">
        <f t="shared" si="0"/>
        <v>#N/A</v>
      </c>
      <c r="S16" s="109"/>
    </row>
    <row r="17" spans="1:19" s="81" customFormat="1" ht="60" hidden="1">
      <c r="A17" s="78">
        <v>14</v>
      </c>
      <c r="B17" s="78" t="s">
        <v>3064</v>
      </c>
      <c r="C17" s="80" t="e">
        <f>VLOOKUP(B17,'MAMATA UPDATE DATA'!A:AR,7,0)</f>
        <v>#N/A</v>
      </c>
      <c r="D17" s="80" t="e">
        <f>VLOOKUP(B17,'MAMATA UPDATE DATA'!A:AR,8,0)</f>
        <v>#N/A</v>
      </c>
      <c r="E17" s="82" t="e">
        <f>VLOOKUP(B17,'MAMATA UPDATE DATA'!A:AR,9,0)</f>
        <v>#N/A</v>
      </c>
      <c r="F17" s="82" t="e">
        <f>VLOOKUP(B17,'MAMATA UPDATE DATA'!A:AR,10,0)</f>
        <v>#N/A</v>
      </c>
      <c r="G17" s="80" t="e">
        <f>VLOOKUP(B17,'MAMATA UPDATE DATA'!A:AR,24,0)</f>
        <v>#N/A</v>
      </c>
      <c r="H17" s="31" t="e">
        <f>VLOOKUP(B17,'MAMATA UPDATE DATA'!A:AR,19,0)</f>
        <v>#N/A</v>
      </c>
      <c r="I17" s="80" t="e">
        <f>VLOOKUP(B17,'MAMATA UPDATE DATA'!A:AR,27,0)</f>
        <v>#N/A</v>
      </c>
      <c r="J17" s="7" t="e">
        <f>VLOOKUP(B17,'MAMATA UPDATE DATA'!A:AR,32,0)</f>
        <v>#N/A</v>
      </c>
      <c r="K17" s="78" t="s">
        <v>3407</v>
      </c>
      <c r="L17" s="105"/>
      <c r="M17" s="82"/>
      <c r="N17" s="80" t="e">
        <f>VLOOKUP(D17,MASTER!C:I,7,0)</f>
        <v>#N/A</v>
      </c>
      <c r="O17" s="81" t="e">
        <f t="shared" si="0"/>
        <v>#N/A</v>
      </c>
      <c r="S17" s="109"/>
    </row>
    <row r="18" spans="1:19" s="81" customFormat="1" ht="30" hidden="1">
      <c r="A18" s="78">
        <v>15</v>
      </c>
      <c r="B18" s="78" t="s">
        <v>3696</v>
      </c>
      <c r="C18" s="80" t="e">
        <f>VLOOKUP(B18,'MAMATA UPDATE DATA'!A:AR,7,0)</f>
        <v>#N/A</v>
      </c>
      <c r="D18" s="80" t="e">
        <f>VLOOKUP(B18,'MAMATA UPDATE DATA'!A:AR,8,0)</f>
        <v>#N/A</v>
      </c>
      <c r="E18" s="82" t="e">
        <f>VLOOKUP(B18,'MAMATA UPDATE DATA'!A:AR,9,0)</f>
        <v>#N/A</v>
      </c>
      <c r="F18" s="82" t="e">
        <f>VLOOKUP(B18,'MAMATA UPDATE DATA'!A:AR,10,0)</f>
        <v>#N/A</v>
      </c>
      <c r="G18" s="80" t="e">
        <f>VLOOKUP(B18,'MAMATA UPDATE DATA'!A:AR,24,0)</f>
        <v>#N/A</v>
      </c>
      <c r="H18" s="31" t="e">
        <f>VLOOKUP(B18,'MAMATA UPDATE DATA'!A:AR,19,0)</f>
        <v>#N/A</v>
      </c>
      <c r="I18" s="80" t="e">
        <f>VLOOKUP(B18,'MAMATA UPDATE DATA'!A:AR,27,0)</f>
        <v>#N/A</v>
      </c>
      <c r="J18" s="7" t="e">
        <f>VLOOKUP(B18,'MAMATA UPDATE DATA'!A:AR,32,0)</f>
        <v>#N/A</v>
      </c>
      <c r="K18" s="78" t="s">
        <v>3406</v>
      </c>
      <c r="L18" s="105" t="s">
        <v>3778</v>
      </c>
      <c r="M18" s="96"/>
      <c r="N18" s="80" t="e">
        <f>VLOOKUP(D18,MASTER!C:I,7,0)</f>
        <v>#N/A</v>
      </c>
      <c r="O18" s="81" t="e">
        <f t="shared" si="0"/>
        <v>#N/A</v>
      </c>
      <c r="S18" s="109"/>
    </row>
    <row r="19" spans="1:19" s="81" customFormat="1" ht="45" hidden="1">
      <c r="A19" s="78">
        <v>16</v>
      </c>
      <c r="B19" s="78" t="s">
        <v>3378</v>
      </c>
      <c r="C19" s="80" t="e">
        <f>VLOOKUP(B19,'MAMATA UPDATE DATA'!A:AR,7,0)</f>
        <v>#N/A</v>
      </c>
      <c r="D19" s="80" t="e">
        <f>VLOOKUP(B19,'MAMATA UPDATE DATA'!A:AR,8,0)</f>
        <v>#N/A</v>
      </c>
      <c r="E19" s="82" t="e">
        <f>VLOOKUP(B19,'MAMATA UPDATE DATA'!A:AR,9,0)</f>
        <v>#N/A</v>
      </c>
      <c r="F19" s="82" t="e">
        <f>VLOOKUP(B19,'MAMATA UPDATE DATA'!A:AR,10,0)</f>
        <v>#N/A</v>
      </c>
      <c r="G19" s="80" t="e">
        <f>VLOOKUP(B19,'MAMATA UPDATE DATA'!A:AR,24,0)</f>
        <v>#N/A</v>
      </c>
      <c r="H19" s="31" t="e">
        <f>VLOOKUP(B19,'MAMATA UPDATE DATA'!A:AR,19,0)</f>
        <v>#N/A</v>
      </c>
      <c r="I19" s="80" t="e">
        <f>VLOOKUP(B19,'MAMATA UPDATE DATA'!A:AR,27,0)</f>
        <v>#N/A</v>
      </c>
      <c r="J19" s="7" t="e">
        <f>VLOOKUP(B19,'MAMATA UPDATE DATA'!A:AR,32,0)</f>
        <v>#N/A</v>
      </c>
      <c r="K19" s="78" t="e">
        <f>IF(VLOOKUP(B19,'MAMATA UPDATE DATA'!A:AR,29,0)=0,"1st","2nd")</f>
        <v>#N/A</v>
      </c>
      <c r="L19" s="105" t="s">
        <v>3779</v>
      </c>
      <c r="M19" s="96"/>
      <c r="N19" s="80" t="e">
        <f>VLOOKUP(D19,MASTER!C:I,7,0)</f>
        <v>#N/A</v>
      </c>
      <c r="O19" s="81" t="e">
        <f t="shared" si="0"/>
        <v>#N/A</v>
      </c>
      <c r="S19" s="109"/>
    </row>
    <row r="20" spans="1:19" s="81" customFormat="1" ht="30" hidden="1">
      <c r="A20" s="78">
        <v>17</v>
      </c>
      <c r="B20" s="78" t="s">
        <v>3695</v>
      </c>
      <c r="C20" s="80" t="e">
        <f>VLOOKUP(B20,'MAMATA UPDATE DATA'!A:AR,7,0)</f>
        <v>#N/A</v>
      </c>
      <c r="D20" s="80" t="e">
        <f>VLOOKUP(B20,'MAMATA UPDATE DATA'!A:AR,8,0)</f>
        <v>#N/A</v>
      </c>
      <c r="E20" s="82" t="e">
        <f>VLOOKUP(B20,'MAMATA UPDATE DATA'!A:AR,9,0)</f>
        <v>#N/A</v>
      </c>
      <c r="F20" s="82" t="e">
        <f>VLOOKUP(B20,'MAMATA UPDATE DATA'!A:AR,10,0)</f>
        <v>#N/A</v>
      </c>
      <c r="G20" s="80" t="e">
        <f>VLOOKUP(B20,'MAMATA UPDATE DATA'!A:AR,24,0)</f>
        <v>#N/A</v>
      </c>
      <c r="H20" s="31" t="e">
        <f>VLOOKUP(B20,'MAMATA UPDATE DATA'!A:AR,19,0)</f>
        <v>#N/A</v>
      </c>
      <c r="I20" s="80" t="e">
        <f>VLOOKUP(B20,'MAMATA UPDATE DATA'!A:AR,27,0)</f>
        <v>#N/A</v>
      </c>
      <c r="J20" s="7" t="e">
        <f>VLOOKUP(B20,'MAMATA UPDATE DATA'!A:AR,32,0)</f>
        <v>#N/A</v>
      </c>
      <c r="K20" s="78" t="s">
        <v>3406</v>
      </c>
      <c r="L20" s="105" t="s">
        <v>3778</v>
      </c>
      <c r="M20" s="96" t="s">
        <v>3728</v>
      </c>
      <c r="N20" s="80" t="e">
        <f>VLOOKUP(D20,MASTER!C:I,7,0)</f>
        <v>#N/A</v>
      </c>
      <c r="O20" s="81" t="e">
        <f t="shared" si="0"/>
        <v>#N/A</v>
      </c>
      <c r="S20" s="109"/>
    </row>
    <row r="21" spans="1:19" s="81" customFormat="1" hidden="1">
      <c r="A21" s="78">
        <v>18</v>
      </c>
      <c r="B21" s="78" t="s">
        <v>3052</v>
      </c>
      <c r="C21" s="80" t="e">
        <f>VLOOKUP(B21,'MAMATA UPDATE DATA'!A:AR,7,0)</f>
        <v>#N/A</v>
      </c>
      <c r="D21" s="80" t="e">
        <f>VLOOKUP(B21,'MAMATA UPDATE DATA'!A:AR,8,0)</f>
        <v>#N/A</v>
      </c>
      <c r="E21" s="82" t="e">
        <f>VLOOKUP(B21,'MAMATA UPDATE DATA'!A:AR,9,0)</f>
        <v>#N/A</v>
      </c>
      <c r="F21" s="82" t="e">
        <f>VLOOKUP(B21,'MAMATA UPDATE DATA'!A:AR,10,0)</f>
        <v>#N/A</v>
      </c>
      <c r="G21" s="80" t="e">
        <f>VLOOKUP(B21,'MAMATA UPDATE DATA'!A:AR,24,0)</f>
        <v>#N/A</v>
      </c>
      <c r="H21" s="31" t="e">
        <f>VLOOKUP(B21,'MAMATA UPDATE DATA'!A:AR,19,0)</f>
        <v>#N/A</v>
      </c>
      <c r="I21" s="80" t="e">
        <f>VLOOKUP(B21,'MAMATA UPDATE DATA'!A:AR,27,0)</f>
        <v>#N/A</v>
      </c>
      <c r="J21" s="7" t="e">
        <f>VLOOKUP(B21,'MAMATA UPDATE DATA'!A:AR,32,0)</f>
        <v>#N/A</v>
      </c>
      <c r="K21" s="78" t="s">
        <v>3407</v>
      </c>
      <c r="L21" s="105"/>
      <c r="M21" s="96"/>
      <c r="N21" s="80" t="e">
        <f>VLOOKUP(D21,MASTER!C:I,7,0)</f>
        <v>#N/A</v>
      </c>
      <c r="O21" s="81" t="e">
        <f t="shared" si="0"/>
        <v>#N/A</v>
      </c>
      <c r="S21" s="109"/>
    </row>
    <row r="22" spans="1:19" s="81" customFormat="1" ht="60" hidden="1">
      <c r="A22" s="78">
        <v>20</v>
      </c>
      <c r="B22" s="78" t="s">
        <v>3063</v>
      </c>
      <c r="C22" s="80" t="e">
        <f>VLOOKUP(B22,'MAMATA UPDATE DATA'!A:AR,7,0)</f>
        <v>#N/A</v>
      </c>
      <c r="D22" s="80" t="e">
        <f>VLOOKUP(B22,'MAMATA UPDATE DATA'!A:AR,8,0)</f>
        <v>#N/A</v>
      </c>
      <c r="E22" s="82" t="e">
        <f>VLOOKUP(B22,'MAMATA UPDATE DATA'!A:AR,9,0)</f>
        <v>#N/A</v>
      </c>
      <c r="F22" s="82" t="e">
        <f>VLOOKUP(B22,'MAMATA UPDATE DATA'!A:AR,10,0)</f>
        <v>#N/A</v>
      </c>
      <c r="G22" s="80" t="e">
        <f>VLOOKUP(B22,'MAMATA UPDATE DATA'!A:AR,24,0)</f>
        <v>#N/A</v>
      </c>
      <c r="H22" s="31" t="e">
        <f>VLOOKUP(B22,'MAMATA UPDATE DATA'!A:AR,19,0)</f>
        <v>#N/A</v>
      </c>
      <c r="I22" s="80" t="e">
        <f>VLOOKUP(B22,'MAMATA UPDATE DATA'!A:AR,27,0)</f>
        <v>#N/A</v>
      </c>
      <c r="J22" s="7" t="e">
        <f>VLOOKUP(B22,'MAMATA UPDATE DATA'!A:AR,32,0)</f>
        <v>#N/A</v>
      </c>
      <c r="K22" s="78" t="s">
        <v>3407</v>
      </c>
      <c r="L22" s="105"/>
      <c r="M22" s="96"/>
      <c r="N22" s="80" t="e">
        <f>VLOOKUP(D22,MASTER!C:I,7,0)</f>
        <v>#N/A</v>
      </c>
      <c r="O22" s="81" t="e">
        <f t="shared" si="0"/>
        <v>#N/A</v>
      </c>
      <c r="S22" s="109"/>
    </row>
    <row r="23" spans="1:19" s="81" customFormat="1" hidden="1">
      <c r="A23" s="78">
        <v>21</v>
      </c>
      <c r="B23" s="78" t="s">
        <v>3062</v>
      </c>
      <c r="C23" s="80" t="e">
        <f>VLOOKUP(B23,'MAMATA UPDATE DATA'!A:AR,7,0)</f>
        <v>#N/A</v>
      </c>
      <c r="D23" s="80" t="e">
        <f>VLOOKUP(B23,'MAMATA UPDATE DATA'!A:AR,8,0)</f>
        <v>#N/A</v>
      </c>
      <c r="E23" s="82" t="e">
        <f>VLOOKUP(B23,'MAMATA UPDATE DATA'!A:AR,9,0)</f>
        <v>#N/A</v>
      </c>
      <c r="F23" s="82" t="e">
        <f>VLOOKUP(B23,'MAMATA UPDATE DATA'!A:AR,10,0)</f>
        <v>#N/A</v>
      </c>
      <c r="G23" s="80" t="e">
        <f>VLOOKUP(B23,'MAMATA UPDATE DATA'!A:AR,24,0)</f>
        <v>#N/A</v>
      </c>
      <c r="H23" s="31" t="e">
        <f>VLOOKUP(B23,'MAMATA UPDATE DATA'!A:AR,19,0)</f>
        <v>#N/A</v>
      </c>
      <c r="I23" s="80" t="e">
        <f>VLOOKUP(B23,'MAMATA UPDATE DATA'!A:AR,27,0)</f>
        <v>#N/A</v>
      </c>
      <c r="J23" s="7" t="e">
        <f>VLOOKUP(B23,'MAMATA UPDATE DATA'!A:AR,32,0)</f>
        <v>#N/A</v>
      </c>
      <c r="K23" s="78" t="s">
        <v>3407</v>
      </c>
      <c r="L23" s="105"/>
      <c r="M23" s="82"/>
      <c r="N23" s="80" t="e">
        <f>VLOOKUP(D23,MASTER!C:I,7,0)</f>
        <v>#N/A</v>
      </c>
      <c r="O23" s="81" t="e">
        <f t="shared" si="0"/>
        <v>#N/A</v>
      </c>
      <c r="S23" s="109"/>
    </row>
    <row r="24" spans="1:19" s="81" customFormat="1" ht="30" hidden="1">
      <c r="A24" s="78">
        <v>22</v>
      </c>
      <c r="B24" s="78" t="s">
        <v>3089</v>
      </c>
      <c r="C24" s="80" t="e">
        <f>VLOOKUP(B24,'MAMATA UPDATE DATA'!A:AR,7,0)</f>
        <v>#N/A</v>
      </c>
      <c r="D24" s="80" t="e">
        <f>VLOOKUP(B24,'MAMATA UPDATE DATA'!A:AR,8,0)</f>
        <v>#N/A</v>
      </c>
      <c r="E24" s="82" t="e">
        <f>VLOOKUP(B24,'MAMATA UPDATE DATA'!A:AR,9,0)</f>
        <v>#N/A</v>
      </c>
      <c r="F24" s="82" t="e">
        <f>VLOOKUP(B24,'MAMATA UPDATE DATA'!A:AR,10,0)</f>
        <v>#N/A</v>
      </c>
      <c r="G24" s="80" t="e">
        <f>VLOOKUP(B24,'MAMATA UPDATE DATA'!A:AR,24,0)</f>
        <v>#N/A</v>
      </c>
      <c r="H24" s="31" t="e">
        <f>VLOOKUP(B24,'MAMATA UPDATE DATA'!A:AR,19,0)</f>
        <v>#N/A</v>
      </c>
      <c r="I24" s="80" t="e">
        <f>VLOOKUP(B24,'MAMATA UPDATE DATA'!A:AR,27,0)</f>
        <v>#N/A</v>
      </c>
      <c r="J24" s="7" t="e">
        <f>VLOOKUP(B24,'MAMATA UPDATE DATA'!A:AR,32,0)</f>
        <v>#N/A</v>
      </c>
      <c r="K24" s="78" t="s">
        <v>3407</v>
      </c>
      <c r="L24" s="105"/>
      <c r="M24" s="96"/>
      <c r="N24" s="80" t="e">
        <f>VLOOKUP(D24,MASTER!C:I,7,0)</f>
        <v>#N/A</v>
      </c>
      <c r="O24" s="81" t="e">
        <f t="shared" si="0"/>
        <v>#N/A</v>
      </c>
      <c r="S24" s="109"/>
    </row>
    <row r="25" spans="1:19" s="81" customFormat="1" ht="45" hidden="1">
      <c r="A25" s="78">
        <v>23</v>
      </c>
      <c r="B25" s="78" t="s">
        <v>3694</v>
      </c>
      <c r="C25" s="80" t="e">
        <f>VLOOKUP(B25,'MAMATA UPDATE DATA'!A:AR,7,0)</f>
        <v>#N/A</v>
      </c>
      <c r="D25" s="80" t="e">
        <f>VLOOKUP(B25,'MAMATA UPDATE DATA'!A:AR,8,0)</f>
        <v>#N/A</v>
      </c>
      <c r="E25" s="82" t="e">
        <f>VLOOKUP(B25,'MAMATA UPDATE DATA'!A:AR,9,0)</f>
        <v>#N/A</v>
      </c>
      <c r="F25" s="82" t="e">
        <f>VLOOKUP(B25,'MAMATA UPDATE DATA'!A:AR,10,0)</f>
        <v>#N/A</v>
      </c>
      <c r="G25" s="80" t="e">
        <f>VLOOKUP(B25,'MAMATA UPDATE DATA'!A:AR,24,0)</f>
        <v>#N/A</v>
      </c>
      <c r="H25" s="31" t="e">
        <f>VLOOKUP(B25,'MAMATA UPDATE DATA'!A:AR,19,0)</f>
        <v>#N/A</v>
      </c>
      <c r="I25" s="80" t="e">
        <f>VLOOKUP(B25,'MAMATA UPDATE DATA'!A:AR,27,0)</f>
        <v>#N/A</v>
      </c>
      <c r="J25" s="7" t="e">
        <f>VLOOKUP(B25,'MAMATA UPDATE DATA'!A:AR,32,0)</f>
        <v>#N/A</v>
      </c>
      <c r="K25" s="78" t="e">
        <f>IF(VLOOKUP(B25,'MAMATA UPDATE DATA'!A:AR,29,0)=0,"1st","2nd")</f>
        <v>#N/A</v>
      </c>
      <c r="L25" s="105" t="s">
        <v>3779</v>
      </c>
      <c r="M25" s="96"/>
      <c r="N25" s="80" t="e">
        <f>VLOOKUP(D25,MASTER!C:I,7,0)</f>
        <v>#N/A</v>
      </c>
      <c r="O25" s="81" t="e">
        <f t="shared" si="0"/>
        <v>#N/A</v>
      </c>
      <c r="S25" s="109"/>
    </row>
    <row r="26" spans="1:19" s="81" customFormat="1" ht="60" hidden="1">
      <c r="A26" s="78">
        <v>24</v>
      </c>
      <c r="B26" s="78" t="s">
        <v>3061</v>
      </c>
      <c r="C26" s="80" t="e">
        <f>VLOOKUP(B26,'MAMATA UPDATE DATA'!A:AR,7,0)</f>
        <v>#N/A</v>
      </c>
      <c r="D26" s="80" t="e">
        <f>VLOOKUP(B26,'MAMATA UPDATE DATA'!A:AR,8,0)</f>
        <v>#N/A</v>
      </c>
      <c r="E26" s="82" t="e">
        <f>VLOOKUP(B26,'MAMATA UPDATE DATA'!A:AR,9,0)</f>
        <v>#N/A</v>
      </c>
      <c r="F26" s="82" t="e">
        <f>VLOOKUP(B26,'MAMATA UPDATE DATA'!A:AR,10,0)</f>
        <v>#N/A</v>
      </c>
      <c r="G26" s="80" t="e">
        <f>VLOOKUP(B26,'MAMATA UPDATE DATA'!A:AR,24,0)</f>
        <v>#N/A</v>
      </c>
      <c r="H26" s="31" t="e">
        <f>VLOOKUP(B26,'MAMATA UPDATE DATA'!A:AR,19,0)</f>
        <v>#N/A</v>
      </c>
      <c r="I26" s="80" t="e">
        <f>VLOOKUP(B26,'MAMATA UPDATE DATA'!A:AR,27,0)</f>
        <v>#N/A</v>
      </c>
      <c r="J26" s="7" t="e">
        <f>VLOOKUP(B26,'MAMATA UPDATE DATA'!A:AR,32,0)</f>
        <v>#N/A</v>
      </c>
      <c r="K26" s="78" t="s">
        <v>3407</v>
      </c>
      <c r="L26" s="105"/>
      <c r="M26" s="82"/>
      <c r="N26" s="80" t="e">
        <f>VLOOKUP(D26,MASTER!C:I,7,0)</f>
        <v>#N/A</v>
      </c>
      <c r="O26" s="81" t="e">
        <f t="shared" si="0"/>
        <v>#N/A</v>
      </c>
      <c r="S26" s="109"/>
    </row>
    <row r="27" spans="1:19" s="81" customFormat="1" ht="45" hidden="1">
      <c r="A27" s="78">
        <v>25</v>
      </c>
      <c r="B27" s="78" t="s">
        <v>3397</v>
      </c>
      <c r="C27" s="80" t="e">
        <f>VLOOKUP(B27,'MAMATA UPDATE DATA'!A:AR,7,0)</f>
        <v>#N/A</v>
      </c>
      <c r="D27" s="80" t="e">
        <f>VLOOKUP(B27,'MAMATA UPDATE DATA'!A:AR,8,0)</f>
        <v>#N/A</v>
      </c>
      <c r="E27" s="82" t="e">
        <f>VLOOKUP(B27,'MAMATA UPDATE DATA'!A:AR,9,0)</f>
        <v>#N/A</v>
      </c>
      <c r="F27" s="82" t="e">
        <f>VLOOKUP(B27,'MAMATA UPDATE DATA'!A:AR,10,0)</f>
        <v>#N/A</v>
      </c>
      <c r="G27" s="80" t="e">
        <f>VLOOKUP(B27,'MAMATA UPDATE DATA'!A:AR,24,0)</f>
        <v>#N/A</v>
      </c>
      <c r="H27" s="31" t="e">
        <f>VLOOKUP(B27,'MAMATA UPDATE DATA'!A:AR,19,0)</f>
        <v>#N/A</v>
      </c>
      <c r="I27" s="80" t="e">
        <f>VLOOKUP(B27,'MAMATA UPDATE DATA'!A:AR,27,0)</f>
        <v>#N/A</v>
      </c>
      <c r="J27" s="7" t="e">
        <f>VLOOKUP(B27,'MAMATA UPDATE DATA'!A:AR,32,0)</f>
        <v>#N/A</v>
      </c>
      <c r="K27" s="78" t="e">
        <f>IF(VLOOKUP(B27,'MAMATA UPDATE DATA'!A:AR,29,0)=0,"1st","2nd")</f>
        <v>#N/A</v>
      </c>
      <c r="L27" s="105" t="s">
        <v>3779</v>
      </c>
      <c r="M27" s="96"/>
      <c r="N27" s="80" t="e">
        <f>VLOOKUP(D27,MASTER!C:I,7,0)</f>
        <v>#N/A</v>
      </c>
      <c r="O27" s="81" t="e">
        <f t="shared" si="0"/>
        <v>#N/A</v>
      </c>
      <c r="S27" s="109"/>
    </row>
    <row r="28" spans="1:19" s="81" customFormat="1" ht="135" hidden="1">
      <c r="A28" s="78">
        <v>26</v>
      </c>
      <c r="B28" s="78" t="s">
        <v>3067</v>
      </c>
      <c r="C28" s="80" t="e">
        <f>VLOOKUP(B28,'MAMATA UPDATE DATA'!A:AR,7,0)</f>
        <v>#N/A</v>
      </c>
      <c r="D28" s="80" t="e">
        <f>VLOOKUP(B28,'MAMATA UPDATE DATA'!A:AR,8,0)</f>
        <v>#N/A</v>
      </c>
      <c r="E28" s="82" t="e">
        <f>VLOOKUP(B28,'MAMATA UPDATE DATA'!A:AR,9,0)</f>
        <v>#N/A</v>
      </c>
      <c r="F28" s="82" t="e">
        <f>VLOOKUP(B28,'MAMATA UPDATE DATA'!A:AR,10,0)</f>
        <v>#N/A</v>
      </c>
      <c r="G28" s="80" t="e">
        <f>VLOOKUP(B28,'MAMATA UPDATE DATA'!A:AR,24,0)</f>
        <v>#N/A</v>
      </c>
      <c r="H28" s="31" t="e">
        <f>VLOOKUP(B28,'MAMATA UPDATE DATA'!A:AR,19,0)</f>
        <v>#N/A</v>
      </c>
      <c r="I28" s="80" t="e">
        <f>VLOOKUP(B28,'MAMATA UPDATE DATA'!A:AR,27,0)</f>
        <v>#N/A</v>
      </c>
      <c r="J28" s="7" t="e">
        <f>VLOOKUP(B28,'MAMATA UPDATE DATA'!A:AR,32,0)</f>
        <v>#N/A</v>
      </c>
      <c r="K28" s="78" t="s">
        <v>3407</v>
      </c>
      <c r="L28" s="105"/>
      <c r="M28" s="96" t="s">
        <v>3702</v>
      </c>
      <c r="N28" s="80" t="e">
        <f>VLOOKUP(D28,MASTER!C:I,7,0)</f>
        <v>#N/A</v>
      </c>
      <c r="O28" s="81" t="e">
        <f t="shared" si="0"/>
        <v>#N/A</v>
      </c>
      <c r="S28" s="109"/>
    </row>
    <row r="29" spans="1:19" s="81" customFormat="1" ht="120" hidden="1">
      <c r="A29" s="78">
        <v>27</v>
      </c>
      <c r="B29" s="78" t="s">
        <v>3060</v>
      </c>
      <c r="C29" s="80" t="e">
        <f>VLOOKUP(B29,'MAMATA UPDATE DATA'!A:AR,7,0)</f>
        <v>#N/A</v>
      </c>
      <c r="D29" s="80" t="e">
        <f>VLOOKUP(B29,'MAMATA UPDATE DATA'!A:AR,8,0)</f>
        <v>#N/A</v>
      </c>
      <c r="E29" s="82" t="e">
        <f>VLOOKUP(B29,'MAMATA UPDATE DATA'!A:AR,9,0)</f>
        <v>#N/A</v>
      </c>
      <c r="F29" s="82" t="e">
        <f>VLOOKUP(B29,'MAMATA UPDATE DATA'!A:AR,10,0)</f>
        <v>#N/A</v>
      </c>
      <c r="G29" s="80" t="e">
        <f>VLOOKUP(B29,'MAMATA UPDATE DATA'!A:AR,24,0)</f>
        <v>#N/A</v>
      </c>
      <c r="H29" s="31" t="e">
        <f>VLOOKUP(B29,'MAMATA UPDATE DATA'!A:AR,19,0)</f>
        <v>#N/A</v>
      </c>
      <c r="I29" s="80" t="e">
        <f>VLOOKUP(B29,'MAMATA UPDATE DATA'!A:AR,27,0)</f>
        <v>#N/A</v>
      </c>
      <c r="J29" s="7" t="e">
        <f>VLOOKUP(B29,'MAMATA UPDATE DATA'!A:AR,32,0)</f>
        <v>#N/A</v>
      </c>
      <c r="K29" s="78" t="s">
        <v>3407</v>
      </c>
      <c r="L29" s="105" t="s">
        <v>3794</v>
      </c>
      <c r="M29" s="96" t="s">
        <v>3703</v>
      </c>
      <c r="N29" s="80" t="e">
        <f>VLOOKUP(D29,MASTER!C:I,7,0)</f>
        <v>#N/A</v>
      </c>
      <c r="O29" s="81" t="e">
        <f t="shared" si="0"/>
        <v>#N/A</v>
      </c>
      <c r="S29" s="109"/>
    </row>
    <row r="30" spans="1:19" s="81" customFormat="1" ht="45" hidden="1">
      <c r="A30" s="78">
        <v>28</v>
      </c>
      <c r="B30" s="114" t="s">
        <v>3698</v>
      </c>
      <c r="C30" s="80" t="e">
        <f>VLOOKUP(B30,'MAMATA UPDATE DATA'!A:AR,7,0)</f>
        <v>#N/A</v>
      </c>
      <c r="D30" s="80" t="e">
        <f>VLOOKUP(B30,'MAMATA UPDATE DATA'!A:AR,8,0)</f>
        <v>#N/A</v>
      </c>
      <c r="E30" s="82" t="e">
        <f>VLOOKUP(B30,'MAMATA UPDATE DATA'!A:AR,9,0)</f>
        <v>#N/A</v>
      </c>
      <c r="F30" s="82" t="e">
        <f>VLOOKUP(B30,'MAMATA UPDATE DATA'!A:AR,10,0)</f>
        <v>#N/A</v>
      </c>
      <c r="G30" s="80" t="e">
        <f>VLOOKUP(B30,'MAMATA UPDATE DATA'!A:AR,24,0)</f>
        <v>#N/A</v>
      </c>
      <c r="H30" s="31" t="e">
        <f>VLOOKUP(B30,'MAMATA UPDATE DATA'!A:AR,19,0)</f>
        <v>#N/A</v>
      </c>
      <c r="I30" s="80" t="e">
        <f>VLOOKUP(B30,'MAMATA UPDATE DATA'!A:AR,27,0)</f>
        <v>#N/A</v>
      </c>
      <c r="J30" s="7" t="e">
        <f>VLOOKUP(B30,'MAMATA UPDATE DATA'!A:AR,32,0)</f>
        <v>#N/A</v>
      </c>
      <c r="K30" s="78" t="s">
        <v>3406</v>
      </c>
      <c r="L30" s="105" t="s">
        <v>3779</v>
      </c>
      <c r="M30" s="97" t="s">
        <v>2276</v>
      </c>
      <c r="N30" s="80" t="e">
        <f>VLOOKUP(D30,MASTER!C:I,7,0)</f>
        <v>#N/A</v>
      </c>
      <c r="O30" s="81" t="e">
        <f t="shared" si="0"/>
        <v>#N/A</v>
      </c>
      <c r="S30" s="109"/>
    </row>
    <row r="31" spans="1:19" s="81" customFormat="1" ht="45" hidden="1">
      <c r="A31" s="78">
        <v>29</v>
      </c>
      <c r="B31" s="114" t="s">
        <v>3769</v>
      </c>
      <c r="C31" s="80" t="e">
        <f>VLOOKUP(B31,'MAMATA UPDATE DATA'!A:AR,7,0)</f>
        <v>#N/A</v>
      </c>
      <c r="D31" s="80" t="e">
        <f>VLOOKUP(B31,'MAMATA UPDATE DATA'!A:AR,8,0)</f>
        <v>#N/A</v>
      </c>
      <c r="E31" s="82" t="e">
        <f>VLOOKUP(B31,'MAMATA UPDATE DATA'!A:AR,9,0)</f>
        <v>#N/A</v>
      </c>
      <c r="F31" s="82" t="e">
        <f>VLOOKUP(B31,'MAMATA UPDATE DATA'!A:AR,10,0)</f>
        <v>#N/A</v>
      </c>
      <c r="G31" s="80" t="e">
        <f>VLOOKUP(B31,'MAMATA UPDATE DATA'!A:AR,24,0)</f>
        <v>#N/A</v>
      </c>
      <c r="H31" s="31" t="e">
        <f>VLOOKUP(B31,'MAMATA UPDATE DATA'!A:AR,19,0)</f>
        <v>#N/A</v>
      </c>
      <c r="I31" s="80" t="e">
        <f>VLOOKUP(B31,'MAMATA UPDATE DATA'!A:AR,27,0)</f>
        <v>#N/A</v>
      </c>
      <c r="J31" s="7" t="e">
        <f>VLOOKUP(B31,'MAMATA UPDATE DATA'!A:AR,32,0)</f>
        <v>#N/A</v>
      </c>
      <c r="K31" s="78" t="e">
        <f>IF(VLOOKUP(B31,'MAMATA UPDATE DATA'!A:AR,29,0)=0,"1st","2nd")</f>
        <v>#N/A</v>
      </c>
      <c r="L31" s="105" t="s">
        <v>3779</v>
      </c>
      <c r="M31" s="96"/>
      <c r="N31" s="80" t="e">
        <f>VLOOKUP(D31,MASTER!C:I,7,0)</f>
        <v>#N/A</v>
      </c>
      <c r="O31" s="81" t="e">
        <f t="shared" si="0"/>
        <v>#N/A</v>
      </c>
      <c r="S31" s="109"/>
    </row>
    <row r="32" spans="1:19" s="81" customFormat="1" ht="45" hidden="1">
      <c r="A32" s="78">
        <v>30</v>
      </c>
      <c r="B32" s="78" t="s">
        <v>3697</v>
      </c>
      <c r="C32" s="80" t="e">
        <f>VLOOKUP(B32,'MAMATA UPDATE DATA'!A:AR,7,0)</f>
        <v>#N/A</v>
      </c>
      <c r="D32" s="80" t="e">
        <f>VLOOKUP(B32,'MAMATA UPDATE DATA'!A:AR,8,0)</f>
        <v>#N/A</v>
      </c>
      <c r="E32" s="82" t="e">
        <f>VLOOKUP(B32,'MAMATA UPDATE DATA'!A:AR,9,0)</f>
        <v>#N/A</v>
      </c>
      <c r="F32" s="82" t="e">
        <f>VLOOKUP(B32,'MAMATA UPDATE DATA'!A:AR,10,0)</f>
        <v>#N/A</v>
      </c>
      <c r="G32" s="80" t="e">
        <f>VLOOKUP(B32,'MAMATA UPDATE DATA'!A:AR,24,0)</f>
        <v>#N/A</v>
      </c>
      <c r="H32" s="31" t="e">
        <f>VLOOKUP(B32,'MAMATA UPDATE DATA'!A:AR,19,0)</f>
        <v>#N/A</v>
      </c>
      <c r="I32" s="80" t="e">
        <f>VLOOKUP(B32,'MAMATA UPDATE DATA'!A:AR,27,0)</f>
        <v>#N/A</v>
      </c>
      <c r="J32" s="7" t="e">
        <f>VLOOKUP(B32,'MAMATA UPDATE DATA'!A:AR,32,0)</f>
        <v>#N/A</v>
      </c>
      <c r="K32" s="78" t="s">
        <v>3406</v>
      </c>
      <c r="L32" s="105" t="s">
        <v>3779</v>
      </c>
      <c r="M32" s="96" t="s">
        <v>3704</v>
      </c>
      <c r="N32" s="80" t="e">
        <f>VLOOKUP(D32,MASTER!C:I,7,0)</f>
        <v>#N/A</v>
      </c>
      <c r="O32" s="81" t="e">
        <f t="shared" si="0"/>
        <v>#N/A</v>
      </c>
      <c r="S32" s="109"/>
    </row>
    <row r="33" spans="1:19" s="81" customFormat="1" ht="45" hidden="1">
      <c r="A33" s="78">
        <v>31</v>
      </c>
      <c r="B33" s="78" t="s">
        <v>3373</v>
      </c>
      <c r="C33" s="80" t="e">
        <f>VLOOKUP(B33,'MAMATA UPDATE DATA'!A:AR,7,0)</f>
        <v>#N/A</v>
      </c>
      <c r="D33" s="80" t="e">
        <f>VLOOKUP(B33,'MAMATA UPDATE DATA'!A:AR,8,0)</f>
        <v>#N/A</v>
      </c>
      <c r="E33" s="82" t="e">
        <f>VLOOKUP(B33,'MAMATA UPDATE DATA'!A:AR,9,0)</f>
        <v>#N/A</v>
      </c>
      <c r="F33" s="82" t="e">
        <f>VLOOKUP(B33,'MAMATA UPDATE DATA'!A:AR,10,0)</f>
        <v>#N/A</v>
      </c>
      <c r="G33" s="80" t="e">
        <f>VLOOKUP(B33,'MAMATA UPDATE DATA'!A:AR,24,0)</f>
        <v>#N/A</v>
      </c>
      <c r="H33" s="31" t="e">
        <f>VLOOKUP(B33,'MAMATA UPDATE DATA'!A:AR,19,0)</f>
        <v>#N/A</v>
      </c>
      <c r="I33" s="80" t="e">
        <f>VLOOKUP(B33,'MAMATA UPDATE DATA'!A:AR,27,0)</f>
        <v>#N/A</v>
      </c>
      <c r="J33" s="7" t="e">
        <f>VLOOKUP(B33,'MAMATA UPDATE DATA'!A:AR,32,0)</f>
        <v>#N/A</v>
      </c>
      <c r="K33" s="78" t="e">
        <f>IF(VLOOKUP(B33,'MAMATA UPDATE DATA'!A:AR,29,0)=0,"1st","2nd")</f>
        <v>#N/A</v>
      </c>
      <c r="L33" s="105" t="s">
        <v>3779</v>
      </c>
      <c r="M33" s="96"/>
      <c r="N33" s="80" t="e">
        <f>VLOOKUP(D33,MASTER!C:I,7,0)</f>
        <v>#N/A</v>
      </c>
      <c r="O33" s="81" t="e">
        <f t="shared" si="0"/>
        <v>#N/A</v>
      </c>
      <c r="S33" s="109"/>
    </row>
    <row r="34" spans="1:19" s="81" customFormat="1" ht="45" hidden="1">
      <c r="A34" s="78">
        <v>32</v>
      </c>
      <c r="B34" s="114" t="s">
        <v>3760</v>
      </c>
      <c r="C34" s="80" t="e">
        <f>VLOOKUP(B34,'MAMATA UPDATE DATA'!A:AR,7,0)</f>
        <v>#N/A</v>
      </c>
      <c r="D34" s="80" t="e">
        <f>VLOOKUP(B34,'MAMATA UPDATE DATA'!A:AR,8,0)</f>
        <v>#N/A</v>
      </c>
      <c r="E34" s="82" t="e">
        <f>VLOOKUP(B34,'MAMATA UPDATE DATA'!A:AR,9,0)</f>
        <v>#N/A</v>
      </c>
      <c r="F34" s="82" t="e">
        <f>VLOOKUP(B34,'MAMATA UPDATE DATA'!A:AR,10,0)</f>
        <v>#N/A</v>
      </c>
      <c r="G34" s="80" t="e">
        <f>VLOOKUP(B34,'MAMATA UPDATE DATA'!A:AR,24,0)</f>
        <v>#N/A</v>
      </c>
      <c r="H34" s="31" t="e">
        <f>VLOOKUP(B34,'MAMATA UPDATE DATA'!A:AR,19,0)</f>
        <v>#N/A</v>
      </c>
      <c r="I34" s="80" t="e">
        <f>VLOOKUP(B34,'MAMATA UPDATE DATA'!A:AR,27,0)</f>
        <v>#N/A</v>
      </c>
      <c r="J34" s="7" t="e">
        <f>VLOOKUP(B34,'MAMATA UPDATE DATA'!A:AR,32,0)</f>
        <v>#N/A</v>
      </c>
      <c r="K34" s="78" t="e">
        <f>IF(VLOOKUP(B34,'MAMATA UPDATE DATA'!A:AR,29,0)=0,"1st","2nd")</f>
        <v>#N/A</v>
      </c>
      <c r="L34" s="105" t="s">
        <v>3779</v>
      </c>
      <c r="M34" s="96"/>
      <c r="N34" s="80" t="e">
        <f>VLOOKUP(D34,MASTER!C:I,7,0)</f>
        <v>#N/A</v>
      </c>
      <c r="O34" s="81" t="e">
        <f t="shared" si="0"/>
        <v>#N/A</v>
      </c>
      <c r="S34" s="109"/>
    </row>
    <row r="35" spans="1:19" s="81" customFormat="1" ht="45" hidden="1">
      <c r="A35" s="78">
        <v>34</v>
      </c>
      <c r="B35" s="78" t="s">
        <v>3766</v>
      </c>
      <c r="C35" s="80" t="e">
        <f>VLOOKUP(B35,'MAMATA UPDATE DATA'!A:AR,7,0)</f>
        <v>#N/A</v>
      </c>
      <c r="D35" s="80" t="e">
        <f>VLOOKUP(B35,'MAMATA UPDATE DATA'!A:AR,8,0)</f>
        <v>#N/A</v>
      </c>
      <c r="E35" s="82" t="e">
        <f>VLOOKUP(B35,'MAMATA UPDATE DATA'!A:AR,9,0)</f>
        <v>#N/A</v>
      </c>
      <c r="F35" s="82" t="e">
        <f>VLOOKUP(B35,'MAMATA UPDATE DATA'!A:AR,10,0)</f>
        <v>#N/A</v>
      </c>
      <c r="G35" s="80" t="e">
        <f>VLOOKUP(B35,'MAMATA UPDATE DATA'!A:AR,24,0)</f>
        <v>#N/A</v>
      </c>
      <c r="H35" s="31" t="e">
        <f>VLOOKUP(B35,'MAMATA UPDATE DATA'!A:AR,19,0)</f>
        <v>#N/A</v>
      </c>
      <c r="I35" s="80" t="e">
        <f>VLOOKUP(B35,'MAMATA UPDATE DATA'!A:AR,27,0)</f>
        <v>#N/A</v>
      </c>
      <c r="J35" s="7" t="e">
        <f>VLOOKUP(B35,'MAMATA UPDATE DATA'!A:AR,32,0)</f>
        <v>#N/A</v>
      </c>
      <c r="K35" s="78" t="e">
        <f>IF(VLOOKUP(B35,'MAMATA UPDATE DATA'!A:AR,29,0)=0,"1st","2nd")</f>
        <v>#N/A</v>
      </c>
      <c r="L35" s="105" t="s">
        <v>3779</v>
      </c>
      <c r="M35" s="96"/>
      <c r="N35" s="80" t="e">
        <f>VLOOKUP(D35,MASTER!C:I,7,0)</f>
        <v>#N/A</v>
      </c>
      <c r="O35" s="81" t="e">
        <f t="shared" si="0"/>
        <v>#N/A</v>
      </c>
      <c r="S35" s="109"/>
    </row>
    <row r="36" spans="1:19" s="81" customFormat="1" ht="45" hidden="1">
      <c r="A36" s="78">
        <v>35</v>
      </c>
      <c r="B36" s="114" t="s">
        <v>3761</v>
      </c>
      <c r="C36" s="80" t="e">
        <f>VLOOKUP(B36,'MAMATA UPDATE DATA'!A:AR,7,0)</f>
        <v>#N/A</v>
      </c>
      <c r="D36" s="80" t="e">
        <f>VLOOKUP(B36,'MAMATA UPDATE DATA'!A:AR,8,0)</f>
        <v>#N/A</v>
      </c>
      <c r="E36" s="82" t="e">
        <f>VLOOKUP(B36,'MAMATA UPDATE DATA'!A:AR,9,0)</f>
        <v>#N/A</v>
      </c>
      <c r="F36" s="82" t="e">
        <f>VLOOKUP(B36,'MAMATA UPDATE DATA'!A:AR,10,0)</f>
        <v>#N/A</v>
      </c>
      <c r="G36" s="80" t="e">
        <f>VLOOKUP(B36,'MAMATA UPDATE DATA'!A:AR,24,0)</f>
        <v>#N/A</v>
      </c>
      <c r="H36" s="31" t="e">
        <f>VLOOKUP(B36,'MAMATA UPDATE DATA'!A:AR,19,0)</f>
        <v>#N/A</v>
      </c>
      <c r="I36" s="80" t="e">
        <f>VLOOKUP(B36,'MAMATA UPDATE DATA'!A:AR,27,0)</f>
        <v>#N/A</v>
      </c>
      <c r="J36" s="7" t="e">
        <f>VLOOKUP(B36,'MAMATA UPDATE DATA'!A:AR,32,0)</f>
        <v>#N/A</v>
      </c>
      <c r="K36" s="78" t="e">
        <f>IF(VLOOKUP(B36,'MAMATA UPDATE DATA'!A:AR,29,0)=0,"1st","2nd")</f>
        <v>#N/A</v>
      </c>
      <c r="L36" s="105" t="s">
        <v>3779</v>
      </c>
      <c r="M36" s="96"/>
      <c r="N36" s="80" t="e">
        <f>VLOOKUP(D36,MASTER!C:I,7,0)</f>
        <v>#N/A</v>
      </c>
      <c r="O36" s="81" t="e">
        <f t="shared" si="0"/>
        <v>#N/A</v>
      </c>
      <c r="S36" s="109"/>
    </row>
    <row r="37" spans="1:19" s="81" customFormat="1" ht="45" hidden="1">
      <c r="A37" s="78">
        <v>36</v>
      </c>
      <c r="B37" s="114" t="s">
        <v>3712</v>
      </c>
      <c r="C37" s="80" t="e">
        <f>VLOOKUP(B37,'MAMATA UPDATE DATA'!A:AR,7,0)</f>
        <v>#N/A</v>
      </c>
      <c r="D37" s="80" t="e">
        <f>VLOOKUP(B37,'MAMATA UPDATE DATA'!A:AR,8,0)</f>
        <v>#N/A</v>
      </c>
      <c r="E37" s="82" t="e">
        <f>VLOOKUP(B37,'MAMATA UPDATE DATA'!A:AR,9,0)</f>
        <v>#N/A</v>
      </c>
      <c r="F37" s="82" t="e">
        <f>VLOOKUP(B37,'MAMATA UPDATE DATA'!A:AR,10,0)</f>
        <v>#N/A</v>
      </c>
      <c r="G37" s="80" t="e">
        <f>VLOOKUP(B37,'MAMATA UPDATE DATA'!A:AR,24,0)</f>
        <v>#N/A</v>
      </c>
      <c r="H37" s="31" t="e">
        <f>VLOOKUP(B37,'MAMATA UPDATE DATA'!A:AR,19,0)</f>
        <v>#N/A</v>
      </c>
      <c r="I37" s="80" t="e">
        <f>VLOOKUP(B37,'MAMATA UPDATE DATA'!A:AR,27,0)</f>
        <v>#N/A</v>
      </c>
      <c r="J37" s="7" t="e">
        <f>VLOOKUP(B37,'MAMATA UPDATE DATA'!A:AR,32,0)</f>
        <v>#N/A</v>
      </c>
      <c r="K37" s="78" t="e">
        <f>IF(VLOOKUP(B37,'MAMATA UPDATE DATA'!A:AR,29,0)=0,"1st","2nd")</f>
        <v>#N/A</v>
      </c>
      <c r="L37" s="105" t="s">
        <v>3779</v>
      </c>
      <c r="M37" s="96"/>
      <c r="N37" s="80" t="e">
        <f>VLOOKUP(D37,MASTER!C:I,7,0)</f>
        <v>#N/A</v>
      </c>
      <c r="O37" s="81" t="e">
        <f t="shared" si="0"/>
        <v>#N/A</v>
      </c>
      <c r="S37" s="109"/>
    </row>
    <row r="38" spans="1:19" s="81" customFormat="1" ht="45" hidden="1">
      <c r="A38" s="78">
        <v>37</v>
      </c>
      <c r="B38" s="114" t="s">
        <v>3759</v>
      </c>
      <c r="C38" s="80" t="e">
        <f>VLOOKUP(B38,'MAMATA UPDATE DATA'!A:AR,7,0)</f>
        <v>#N/A</v>
      </c>
      <c r="D38" s="80" t="e">
        <f>VLOOKUP(B38,'MAMATA UPDATE DATA'!A:AR,8,0)</f>
        <v>#N/A</v>
      </c>
      <c r="E38" s="82" t="e">
        <f>VLOOKUP(B38,'MAMATA UPDATE DATA'!A:AR,9,0)</f>
        <v>#N/A</v>
      </c>
      <c r="F38" s="82" t="e">
        <f>VLOOKUP(B38,'MAMATA UPDATE DATA'!A:AR,10,0)</f>
        <v>#N/A</v>
      </c>
      <c r="G38" s="80" t="e">
        <f>VLOOKUP(B38,'MAMATA UPDATE DATA'!A:AR,24,0)</f>
        <v>#N/A</v>
      </c>
      <c r="H38" s="31" t="e">
        <f>VLOOKUP(B38,'MAMATA UPDATE DATA'!A:AR,19,0)</f>
        <v>#N/A</v>
      </c>
      <c r="I38" s="80" t="e">
        <f>VLOOKUP(B38,'MAMATA UPDATE DATA'!A:AR,27,0)</f>
        <v>#N/A</v>
      </c>
      <c r="J38" s="7" t="e">
        <f>VLOOKUP(B38,'MAMATA UPDATE DATA'!A:AR,32,0)</f>
        <v>#N/A</v>
      </c>
      <c r="K38" s="78" t="e">
        <f>IF(VLOOKUP(B38,'MAMATA UPDATE DATA'!A:AR,29,0)=0,"1st","2nd")</f>
        <v>#N/A</v>
      </c>
      <c r="L38" s="105" t="s">
        <v>3781</v>
      </c>
      <c r="M38" s="96"/>
      <c r="N38" s="80" t="e">
        <f>VLOOKUP(D38,MASTER!C:I,7,0)</f>
        <v>#N/A</v>
      </c>
      <c r="O38" s="81" t="e">
        <f t="shared" si="0"/>
        <v>#N/A</v>
      </c>
      <c r="S38" s="109"/>
    </row>
    <row r="39" spans="1:19" s="81" customFormat="1" ht="45" hidden="1">
      <c r="A39" s="78">
        <v>38</v>
      </c>
      <c r="B39" s="114" t="s">
        <v>3762</v>
      </c>
      <c r="C39" s="80" t="e">
        <f>VLOOKUP(B39,'MAMATA UPDATE DATA'!A:AR,7,0)</f>
        <v>#N/A</v>
      </c>
      <c r="D39" s="80" t="e">
        <f>VLOOKUP(B39,'MAMATA UPDATE DATA'!A:AR,8,0)</f>
        <v>#N/A</v>
      </c>
      <c r="E39" s="82" t="e">
        <f>VLOOKUP(B39,'MAMATA UPDATE DATA'!A:AR,9,0)</f>
        <v>#N/A</v>
      </c>
      <c r="F39" s="82" t="e">
        <f>VLOOKUP(B39,'MAMATA UPDATE DATA'!A:AR,10,0)</f>
        <v>#N/A</v>
      </c>
      <c r="G39" s="80" t="e">
        <f>VLOOKUP(B39,'MAMATA UPDATE DATA'!A:AR,24,0)</f>
        <v>#N/A</v>
      </c>
      <c r="H39" s="31" t="e">
        <f>VLOOKUP(B39,'MAMATA UPDATE DATA'!A:AR,19,0)</f>
        <v>#N/A</v>
      </c>
      <c r="I39" s="80" t="e">
        <f>VLOOKUP(B39,'MAMATA UPDATE DATA'!A:AR,27,0)</f>
        <v>#N/A</v>
      </c>
      <c r="J39" s="7" t="e">
        <f>VLOOKUP(B39,'MAMATA UPDATE DATA'!A:AR,32,0)</f>
        <v>#N/A</v>
      </c>
      <c r="K39" s="78" t="e">
        <f>IF(VLOOKUP(B39,'MAMATA UPDATE DATA'!A:AR,29,0)=0,"1st","2nd")</f>
        <v>#N/A</v>
      </c>
      <c r="L39" s="105" t="s">
        <v>3779</v>
      </c>
      <c r="M39" s="96"/>
      <c r="N39" s="80" t="e">
        <f>VLOOKUP(D39,MASTER!C:I,7,0)</f>
        <v>#N/A</v>
      </c>
      <c r="O39" s="81" t="e">
        <f t="shared" si="0"/>
        <v>#N/A</v>
      </c>
      <c r="S39" s="109"/>
    </row>
    <row r="40" spans="1:19" s="81" customFormat="1" ht="45" hidden="1">
      <c r="A40" s="78">
        <v>39</v>
      </c>
      <c r="B40" s="78" t="s">
        <v>3775</v>
      </c>
      <c r="C40" s="80" t="e">
        <f>VLOOKUP(B40,'MAMATA UPDATE DATA'!A:AR,7,0)</f>
        <v>#N/A</v>
      </c>
      <c r="D40" s="80" t="e">
        <f>VLOOKUP(B40,'MAMATA UPDATE DATA'!A:AR,8,0)</f>
        <v>#N/A</v>
      </c>
      <c r="E40" s="82" t="e">
        <f>VLOOKUP(B40,'MAMATA UPDATE DATA'!A:AR,9,0)</f>
        <v>#N/A</v>
      </c>
      <c r="F40" s="82" t="e">
        <f>VLOOKUP(B40,'MAMATA UPDATE DATA'!A:AR,10,0)</f>
        <v>#N/A</v>
      </c>
      <c r="G40" s="80" t="e">
        <f>VLOOKUP(B40,'MAMATA UPDATE DATA'!A:AR,24,0)</f>
        <v>#N/A</v>
      </c>
      <c r="H40" s="31" t="e">
        <f>VLOOKUP(B40,'MAMATA UPDATE DATA'!A:AR,19,0)</f>
        <v>#N/A</v>
      </c>
      <c r="I40" s="80" t="e">
        <f>VLOOKUP(B40,'MAMATA UPDATE DATA'!A:AR,27,0)</f>
        <v>#N/A</v>
      </c>
      <c r="J40" s="7" t="e">
        <f>VLOOKUP(B40,'MAMATA UPDATE DATA'!A:AR,32,0)</f>
        <v>#N/A</v>
      </c>
      <c r="K40" s="78" t="e">
        <f>IF(VLOOKUP(B40,'MAMATA UPDATE DATA'!A:AR,29,0)=0,"1st","2nd")</f>
        <v>#N/A</v>
      </c>
      <c r="L40" s="105" t="s">
        <v>3779</v>
      </c>
      <c r="M40" s="96"/>
      <c r="N40" s="80" t="e">
        <f>VLOOKUP(D40,MASTER!C:I,7,0)</f>
        <v>#N/A</v>
      </c>
      <c r="O40" s="81" t="e">
        <f t="shared" si="0"/>
        <v>#N/A</v>
      </c>
      <c r="S40" s="109"/>
    </row>
    <row r="41" spans="1:19" s="81" customFormat="1" ht="45" hidden="1">
      <c r="A41" s="78">
        <v>40</v>
      </c>
      <c r="B41" s="114" t="s">
        <v>3776</v>
      </c>
      <c r="C41" s="80" t="e">
        <f>VLOOKUP(B41,'MAMATA UPDATE DATA'!A:AR,7,0)</f>
        <v>#N/A</v>
      </c>
      <c r="D41" s="80" t="e">
        <f>VLOOKUP(B41,'MAMATA UPDATE DATA'!A:AR,8,0)</f>
        <v>#N/A</v>
      </c>
      <c r="E41" s="82" t="e">
        <f>VLOOKUP(B41,'MAMATA UPDATE DATA'!A:AR,9,0)</f>
        <v>#N/A</v>
      </c>
      <c r="F41" s="82" t="e">
        <f>VLOOKUP(B41,'MAMATA UPDATE DATA'!A:AR,10,0)</f>
        <v>#N/A</v>
      </c>
      <c r="G41" s="80" t="e">
        <f>VLOOKUP(B41,'MAMATA UPDATE DATA'!A:AR,24,0)</f>
        <v>#N/A</v>
      </c>
      <c r="H41" s="31" t="e">
        <f>VLOOKUP(B41,'MAMATA UPDATE DATA'!A:AR,19,0)</f>
        <v>#N/A</v>
      </c>
      <c r="I41" s="80" t="e">
        <f>VLOOKUP(B41,'MAMATA UPDATE DATA'!A:AR,27,0)</f>
        <v>#N/A</v>
      </c>
      <c r="J41" s="7" t="e">
        <f>VLOOKUP(B41,'MAMATA UPDATE DATA'!A:AR,32,0)</f>
        <v>#N/A</v>
      </c>
      <c r="K41" s="78" t="e">
        <f>IF(VLOOKUP(B41,'MAMATA UPDATE DATA'!A:AR,29,0)=0,"1st","2nd")</f>
        <v>#N/A</v>
      </c>
      <c r="L41" s="105" t="s">
        <v>3779</v>
      </c>
      <c r="M41" s="96"/>
      <c r="N41" s="80" t="e">
        <f>VLOOKUP(D41,MASTER!C:I,7,0)</f>
        <v>#N/A</v>
      </c>
      <c r="O41" s="81" t="e">
        <f t="shared" si="0"/>
        <v>#N/A</v>
      </c>
      <c r="S41" s="109"/>
    </row>
    <row r="42" spans="1:19" s="81" customFormat="1" hidden="1">
      <c r="A42" s="78">
        <v>41</v>
      </c>
      <c r="B42" s="78" t="s">
        <v>3798</v>
      </c>
      <c r="C42" s="80" t="e">
        <f>VLOOKUP(B42,'MAMATA UPDATE DATA'!A:AR,7,0)</f>
        <v>#N/A</v>
      </c>
      <c r="D42" s="80" t="e">
        <f>VLOOKUP(B42,'MAMATA UPDATE DATA'!A:AR,8,0)</f>
        <v>#N/A</v>
      </c>
      <c r="E42" s="82" t="e">
        <f>VLOOKUP(B42,'MAMATA UPDATE DATA'!A:AR,9,0)</f>
        <v>#N/A</v>
      </c>
      <c r="F42" s="82" t="e">
        <f>VLOOKUP(B42,'MAMATA UPDATE DATA'!A:AR,10,0)</f>
        <v>#N/A</v>
      </c>
      <c r="G42" s="80" t="e">
        <f>VLOOKUP(B42,'MAMATA UPDATE DATA'!A:AR,24,0)</f>
        <v>#N/A</v>
      </c>
      <c r="H42" s="31" t="e">
        <f>VLOOKUP(B42,'MAMATA UPDATE DATA'!A:AR,19,0)</f>
        <v>#N/A</v>
      </c>
      <c r="I42" s="80" t="e">
        <f>VLOOKUP(B42,'MAMATA UPDATE DATA'!A:AR,27,0)</f>
        <v>#N/A</v>
      </c>
      <c r="J42" s="7" t="e">
        <f>VLOOKUP(B42,'MAMATA UPDATE DATA'!A:AR,32,0)</f>
        <v>#N/A</v>
      </c>
      <c r="K42" s="78" t="e">
        <f>IF(VLOOKUP(B42,'MAMATA UPDATE DATA'!A:AR,29,0)=0,"1st","2nd")</f>
        <v>#N/A</v>
      </c>
      <c r="L42" s="105"/>
      <c r="M42" s="96"/>
      <c r="N42" s="80"/>
      <c r="S42" s="109"/>
    </row>
    <row r="43" spans="1:19" s="81" customFormat="1" ht="45" hidden="1">
      <c r="A43" s="78">
        <v>42</v>
      </c>
      <c r="B43" s="78" t="s">
        <v>3713</v>
      </c>
      <c r="C43" s="80" t="e">
        <f>VLOOKUP(B43,'MAMATA UPDATE DATA'!A:AR,7,0)</f>
        <v>#N/A</v>
      </c>
      <c r="D43" s="80" t="e">
        <f>VLOOKUP(B43,'MAMATA UPDATE DATA'!A:AR,8,0)</f>
        <v>#N/A</v>
      </c>
      <c r="E43" s="82" t="e">
        <f>VLOOKUP(B43,'MAMATA UPDATE DATA'!A:AR,9,0)</f>
        <v>#N/A</v>
      </c>
      <c r="F43" s="82" t="e">
        <f>VLOOKUP(B43,'MAMATA UPDATE DATA'!A:AR,10,0)</f>
        <v>#N/A</v>
      </c>
      <c r="G43" s="80" t="e">
        <f>VLOOKUP(B43,'MAMATA UPDATE DATA'!A:AR,24,0)</f>
        <v>#N/A</v>
      </c>
      <c r="H43" s="31" t="e">
        <f>VLOOKUP(B43,'MAMATA UPDATE DATA'!A:AR,19,0)</f>
        <v>#N/A</v>
      </c>
      <c r="I43" s="80" t="e">
        <f>VLOOKUP(B43,'MAMATA UPDATE DATA'!A:AR,27,0)</f>
        <v>#N/A</v>
      </c>
      <c r="J43" s="7" t="e">
        <f>VLOOKUP(B43,'MAMATA UPDATE DATA'!A:AR,32,0)</f>
        <v>#N/A</v>
      </c>
      <c r="K43" s="78" t="e">
        <f>IF(VLOOKUP(B43,'MAMATA UPDATE DATA'!A:AR,29,0)=0,"1st","2nd")</f>
        <v>#N/A</v>
      </c>
      <c r="L43" s="105" t="s">
        <v>3779</v>
      </c>
      <c r="M43" s="96"/>
      <c r="N43" s="80" t="e">
        <f>VLOOKUP(D43,MASTER!C:I,7,0)</f>
        <v>#N/A</v>
      </c>
      <c r="O43" s="81" t="e">
        <f t="shared" ref="O43:O51" si="1">"Hello AWW Didi, Tuma Mamata Beneficiary "&amp;E43&amp;" ra tanka ta account ku jau nahi enu "&amp;L43&amp;" for details call me 9178411732 Ramanuj Sir"</f>
        <v>#N/A</v>
      </c>
      <c r="S43" s="109"/>
    </row>
    <row r="44" spans="1:19" s="81" customFormat="1" ht="45" hidden="1">
      <c r="A44" s="78">
        <v>43</v>
      </c>
      <c r="B44" s="78" t="s">
        <v>3764</v>
      </c>
      <c r="C44" s="80" t="e">
        <f>VLOOKUP(B44,'MAMATA UPDATE DATA'!A:AR,7,0)</f>
        <v>#N/A</v>
      </c>
      <c r="D44" s="80" t="e">
        <f>VLOOKUP(B44,'MAMATA UPDATE DATA'!A:AR,8,0)</f>
        <v>#N/A</v>
      </c>
      <c r="E44" s="82" t="e">
        <f>VLOOKUP(B44,'MAMATA UPDATE DATA'!A:AR,9,0)</f>
        <v>#N/A</v>
      </c>
      <c r="F44" s="82" t="e">
        <f>VLOOKUP(B44,'MAMATA UPDATE DATA'!A:AR,10,0)</f>
        <v>#N/A</v>
      </c>
      <c r="G44" s="80" t="e">
        <f>VLOOKUP(B44,'MAMATA UPDATE DATA'!A:AR,24,0)</f>
        <v>#N/A</v>
      </c>
      <c r="H44" s="31" t="e">
        <f>VLOOKUP(B44,'MAMATA UPDATE DATA'!A:AR,19,0)</f>
        <v>#N/A</v>
      </c>
      <c r="I44" s="80" t="e">
        <f>VLOOKUP(B44,'MAMATA UPDATE DATA'!A:AR,27,0)</f>
        <v>#N/A</v>
      </c>
      <c r="J44" s="7" t="e">
        <f>VLOOKUP(B44,'MAMATA UPDATE DATA'!A:AR,32,0)</f>
        <v>#N/A</v>
      </c>
      <c r="K44" s="78" t="e">
        <f>IF(VLOOKUP(B44,'MAMATA UPDATE DATA'!A:AR,29,0)=0,"1st","2nd")</f>
        <v>#N/A</v>
      </c>
      <c r="L44" s="105" t="s">
        <v>3793</v>
      </c>
      <c r="M44" s="96"/>
      <c r="N44" s="80" t="e">
        <f>VLOOKUP(D44,MASTER!C:I,7,0)</f>
        <v>#N/A</v>
      </c>
      <c r="O44" s="81" t="e">
        <f t="shared" si="1"/>
        <v>#N/A</v>
      </c>
      <c r="S44" s="109"/>
    </row>
    <row r="45" spans="1:19" s="81" customFormat="1" ht="45" hidden="1">
      <c r="A45" s="78">
        <v>44</v>
      </c>
      <c r="B45" s="78" t="s">
        <v>3057</v>
      </c>
      <c r="C45" s="80" t="e">
        <f>VLOOKUP(B45,'MAMATA UPDATE DATA'!A:AR,7,0)</f>
        <v>#N/A</v>
      </c>
      <c r="D45" s="80" t="e">
        <f>VLOOKUP(B45,'MAMATA UPDATE DATA'!A:AR,8,0)</f>
        <v>#N/A</v>
      </c>
      <c r="E45" s="82" t="e">
        <f>VLOOKUP(B45,'MAMATA UPDATE DATA'!A:AR,9,0)</f>
        <v>#N/A</v>
      </c>
      <c r="F45" s="82" t="e">
        <f>VLOOKUP(B45,'MAMATA UPDATE DATA'!A:AR,10,0)</f>
        <v>#N/A</v>
      </c>
      <c r="G45" s="80" t="e">
        <f>VLOOKUP(B45,'MAMATA UPDATE DATA'!A:AR,24,0)</f>
        <v>#N/A</v>
      </c>
      <c r="H45" s="31" t="e">
        <f>VLOOKUP(B45,'MAMATA UPDATE DATA'!A:AR,19,0)</f>
        <v>#N/A</v>
      </c>
      <c r="I45" s="80" t="e">
        <f>VLOOKUP(B45,'MAMATA UPDATE DATA'!A:AR,27,0)</f>
        <v>#N/A</v>
      </c>
      <c r="J45" s="7" t="e">
        <f>VLOOKUP(B45,'MAMATA UPDATE DATA'!A:AR,32,0)</f>
        <v>#N/A</v>
      </c>
      <c r="K45" s="78" t="e">
        <f>IF(VLOOKUP(B45,'MAMATA UPDATE DATA'!A:AR,29,0)=0,"1st","2nd")</f>
        <v>#N/A</v>
      </c>
      <c r="L45" s="105" t="s">
        <v>3779</v>
      </c>
      <c r="M45" s="96"/>
      <c r="N45" s="80" t="e">
        <f>VLOOKUP(D45,MASTER!C:I,7,0)</f>
        <v>#N/A</v>
      </c>
      <c r="O45" s="81" t="e">
        <f t="shared" si="1"/>
        <v>#N/A</v>
      </c>
      <c r="S45" s="109"/>
    </row>
    <row r="46" spans="1:19" s="81" customFormat="1" ht="45" hidden="1">
      <c r="A46" s="78">
        <v>45</v>
      </c>
      <c r="B46" s="78" t="s">
        <v>3374</v>
      </c>
      <c r="C46" s="80" t="e">
        <f>VLOOKUP(B46,'MAMATA UPDATE DATA'!A:AR,7,0)</f>
        <v>#N/A</v>
      </c>
      <c r="D46" s="80" t="e">
        <f>VLOOKUP(B46,'MAMATA UPDATE DATA'!A:AR,8,0)</f>
        <v>#N/A</v>
      </c>
      <c r="E46" s="82" t="e">
        <f>VLOOKUP(B46,'MAMATA UPDATE DATA'!A:AR,9,0)</f>
        <v>#N/A</v>
      </c>
      <c r="F46" s="82" t="e">
        <f>VLOOKUP(B46,'MAMATA UPDATE DATA'!A:AR,10,0)</f>
        <v>#N/A</v>
      </c>
      <c r="G46" s="80" t="e">
        <f>VLOOKUP(B46,'MAMATA UPDATE DATA'!A:AR,24,0)</f>
        <v>#N/A</v>
      </c>
      <c r="H46" s="31" t="e">
        <f>VLOOKUP(B46,'MAMATA UPDATE DATA'!A:AR,19,0)</f>
        <v>#N/A</v>
      </c>
      <c r="I46" s="80" t="e">
        <f>VLOOKUP(B46,'MAMATA UPDATE DATA'!A:AR,27,0)</f>
        <v>#N/A</v>
      </c>
      <c r="J46" s="7" t="e">
        <f>VLOOKUP(B46,'MAMATA UPDATE DATA'!A:AR,32,0)</f>
        <v>#N/A</v>
      </c>
      <c r="K46" s="78" t="s">
        <v>3406</v>
      </c>
      <c r="L46" s="105" t="s">
        <v>3779</v>
      </c>
      <c r="M46" s="82"/>
      <c r="N46" s="80" t="e">
        <f>VLOOKUP(D46,MASTER!C:I,7,0)</f>
        <v>#N/A</v>
      </c>
      <c r="O46" s="81" t="e">
        <f t="shared" si="1"/>
        <v>#N/A</v>
      </c>
      <c r="S46" s="109"/>
    </row>
    <row r="47" spans="1:19" s="81" customFormat="1" ht="45" hidden="1">
      <c r="A47" s="78">
        <v>46</v>
      </c>
      <c r="B47" s="78" t="s">
        <v>3026</v>
      </c>
      <c r="C47" s="80" t="str">
        <f>VLOOKUP(B47,'MAMATA UPDATE DATA'!A:AR,7,0)</f>
        <v>KARANBAHALI</v>
      </c>
      <c r="D47" s="80" t="str">
        <f>VLOOKUP(B47,'MAMATA UPDATE DATA'!A:AR,8,0)</f>
        <v>JHA-MALPADA-II</v>
      </c>
      <c r="E47" s="82" t="str">
        <f>VLOOKUP(B47,'MAMATA UPDATE DATA'!A:AR,9,0)</f>
        <v>PADMANI MAJHI</v>
      </c>
      <c r="F47" s="82" t="str">
        <f>VLOOKUP(B47,'MAMATA UPDATE DATA'!A:AR,10,0)</f>
        <v>TIKELEL MAJHI</v>
      </c>
      <c r="G47" s="80" t="str">
        <f>VLOOKUP(B47,'MAMATA UPDATE DATA'!A:AR,24,0)</f>
        <v>33817104599</v>
      </c>
      <c r="H47" s="31">
        <f>VLOOKUP(B47,'MAMATA UPDATE DATA'!A:AR,19,0)</f>
        <v>42827</v>
      </c>
      <c r="I47" s="80" t="str">
        <f>VLOOKUP(B47,'MAMATA UPDATE DATA'!A:AR,27,0)</f>
        <v>SBIN0005567</v>
      </c>
      <c r="J47" s="7" t="str">
        <f>VLOOKUP(B47,'MAMATA UPDATE DATA'!A:AR,32,0)</f>
        <v>REV 12 03 2020</v>
      </c>
      <c r="K47" s="78" t="str">
        <f>IF(VLOOKUP(B47,'MAMATA UPDATE DATA'!A:AR,29,0)=0,"1st","2nd")</f>
        <v>2nd</v>
      </c>
      <c r="L47" s="105" t="s">
        <v>3779</v>
      </c>
      <c r="M47" s="96"/>
      <c r="N47" s="80">
        <f>VLOOKUP(D47,MASTER!C:I,7,0)</f>
        <v>9078357462</v>
      </c>
      <c r="O47" s="81" t="str">
        <f t="shared" si="1"/>
        <v>Hello AWW Didi, Tuma Mamata Beneficiary PADMANI MAJHI ra tanka ta account ku jau nahi enu Plz Whatsapp the Photo of withdrawal slip &amp; Passbook by today evening. for details call me 9178411732 Ramanuj Sir</v>
      </c>
      <c r="S47" s="109"/>
    </row>
    <row r="48" spans="1:19" s="81" customFormat="1" ht="45" hidden="1">
      <c r="A48" s="78">
        <v>47</v>
      </c>
      <c r="B48" s="78" t="s">
        <v>3049</v>
      </c>
      <c r="C48" s="80" t="e">
        <f>VLOOKUP(B48,'MAMATA UPDATE DATA'!A:AR,7,0)</f>
        <v>#N/A</v>
      </c>
      <c r="D48" s="80" t="e">
        <f>VLOOKUP(B48,'MAMATA UPDATE DATA'!A:AR,8,0)</f>
        <v>#N/A</v>
      </c>
      <c r="E48" s="82" t="e">
        <f>VLOOKUP(B48,'MAMATA UPDATE DATA'!A:AR,9,0)</f>
        <v>#N/A</v>
      </c>
      <c r="F48" s="82" t="e">
        <f>VLOOKUP(B48,'MAMATA UPDATE DATA'!A:AR,10,0)</f>
        <v>#N/A</v>
      </c>
      <c r="G48" s="80" t="e">
        <f>VLOOKUP(B48,'MAMATA UPDATE DATA'!A:AR,24,0)</f>
        <v>#N/A</v>
      </c>
      <c r="H48" s="31" t="e">
        <f>VLOOKUP(B48,'MAMATA UPDATE DATA'!A:AR,19,0)</f>
        <v>#N/A</v>
      </c>
      <c r="I48" s="80" t="e">
        <f>VLOOKUP(B48,'MAMATA UPDATE DATA'!A:AR,27,0)</f>
        <v>#N/A</v>
      </c>
      <c r="J48" s="7" t="e">
        <f>VLOOKUP(B48,'MAMATA UPDATE DATA'!A:AR,32,0)</f>
        <v>#N/A</v>
      </c>
      <c r="K48" s="78" t="e">
        <f>IF(VLOOKUP(B48,'MAMATA UPDATE DATA'!A:AR,29,0)=0,"1st","2nd")</f>
        <v>#N/A</v>
      </c>
      <c r="L48" s="105" t="s">
        <v>3779</v>
      </c>
      <c r="M48" s="96"/>
      <c r="N48" s="80" t="e">
        <f>VLOOKUP(D48,MASTER!C:I,7,0)</f>
        <v>#N/A</v>
      </c>
      <c r="O48" s="81" t="e">
        <f t="shared" si="1"/>
        <v>#N/A</v>
      </c>
      <c r="S48" s="109"/>
    </row>
    <row r="49" spans="1:19" s="81" customFormat="1" ht="45" hidden="1">
      <c r="A49" s="78">
        <v>48</v>
      </c>
      <c r="B49" s="78" t="s">
        <v>3700</v>
      </c>
      <c r="C49" s="80" t="e">
        <f>VLOOKUP(B49,'MAMATA UPDATE DATA'!A:AR,7,0)</f>
        <v>#N/A</v>
      </c>
      <c r="D49" s="80" t="e">
        <f>VLOOKUP(B49,'MAMATA UPDATE DATA'!A:AR,8,0)</f>
        <v>#N/A</v>
      </c>
      <c r="E49" s="82" t="e">
        <f>VLOOKUP(B49,'MAMATA UPDATE DATA'!A:AR,9,0)</f>
        <v>#N/A</v>
      </c>
      <c r="F49" s="82" t="e">
        <f>VLOOKUP(B49,'MAMATA UPDATE DATA'!A:AR,10,0)</f>
        <v>#N/A</v>
      </c>
      <c r="G49" s="80" t="e">
        <f>VLOOKUP(B49,'MAMATA UPDATE DATA'!A:AR,24,0)</f>
        <v>#N/A</v>
      </c>
      <c r="H49" s="31" t="e">
        <f>VLOOKUP(B49,'MAMATA UPDATE DATA'!A:AR,19,0)</f>
        <v>#N/A</v>
      </c>
      <c r="I49" s="80" t="e">
        <f>VLOOKUP(B49,'MAMATA UPDATE DATA'!A:AR,27,0)</f>
        <v>#N/A</v>
      </c>
      <c r="J49" s="7" t="e">
        <f>VLOOKUP(B49,'MAMATA UPDATE DATA'!A:AR,32,0)</f>
        <v>#N/A</v>
      </c>
      <c r="K49" s="78" t="s">
        <v>3406</v>
      </c>
      <c r="L49" s="105" t="s">
        <v>3779</v>
      </c>
      <c r="M49" s="96" t="s">
        <v>3705</v>
      </c>
      <c r="N49" s="80" t="e">
        <f>VLOOKUP(D49,MASTER!C:I,7,0)</f>
        <v>#N/A</v>
      </c>
      <c r="O49" s="81" t="e">
        <f t="shared" si="1"/>
        <v>#N/A</v>
      </c>
      <c r="S49" s="109"/>
    </row>
    <row r="50" spans="1:19" s="81" customFormat="1" ht="30" hidden="1">
      <c r="A50" s="78">
        <v>49</v>
      </c>
      <c r="B50" s="114" t="s">
        <v>3699</v>
      </c>
      <c r="C50" s="80" t="e">
        <f>VLOOKUP(B50,'MAMATA UPDATE DATA'!A:AR,7,0)</f>
        <v>#N/A</v>
      </c>
      <c r="D50" s="80" t="e">
        <f>VLOOKUP(B50,'MAMATA UPDATE DATA'!A:AR,8,0)</f>
        <v>#N/A</v>
      </c>
      <c r="E50" s="82" t="e">
        <f>VLOOKUP(B50,'MAMATA UPDATE DATA'!A:AR,9,0)</f>
        <v>#N/A</v>
      </c>
      <c r="F50" s="82" t="e">
        <f>VLOOKUP(B50,'MAMATA UPDATE DATA'!A:AR,10,0)</f>
        <v>#N/A</v>
      </c>
      <c r="G50" s="80" t="e">
        <f>VLOOKUP(B50,'MAMATA UPDATE DATA'!A:AR,24,0)</f>
        <v>#N/A</v>
      </c>
      <c r="H50" s="31" t="e">
        <f>VLOOKUP(B50,'MAMATA UPDATE DATA'!A:AR,19,0)</f>
        <v>#N/A</v>
      </c>
      <c r="I50" s="80" t="e">
        <f>VLOOKUP(B50,'MAMATA UPDATE DATA'!A:AR,27,0)</f>
        <v>#N/A</v>
      </c>
      <c r="J50" s="7" t="e">
        <f>VLOOKUP(B50,'MAMATA UPDATE DATA'!A:AR,32,0)</f>
        <v>#N/A</v>
      </c>
      <c r="K50" s="78" t="s">
        <v>3406</v>
      </c>
      <c r="L50" s="105" t="s">
        <v>3778</v>
      </c>
      <c r="M50" s="96"/>
      <c r="N50" s="80" t="e">
        <f>VLOOKUP(D50,MASTER!C:I,7,0)</f>
        <v>#N/A</v>
      </c>
      <c r="O50" s="81" t="e">
        <f t="shared" si="1"/>
        <v>#N/A</v>
      </c>
      <c r="S50" s="109"/>
    </row>
    <row r="51" spans="1:19" s="81" customFormat="1" ht="45" hidden="1">
      <c r="A51" s="78">
        <v>50</v>
      </c>
      <c r="B51" s="78" t="s">
        <v>3774</v>
      </c>
      <c r="C51" s="80" t="e">
        <f>VLOOKUP(B51,'MAMATA UPDATE DATA'!A:AR,7,0)</f>
        <v>#N/A</v>
      </c>
      <c r="D51" s="80" t="e">
        <f>VLOOKUP(B51,'MAMATA UPDATE DATA'!A:AR,8,0)</f>
        <v>#N/A</v>
      </c>
      <c r="E51" s="82" t="e">
        <f>VLOOKUP(B51,'MAMATA UPDATE DATA'!A:AR,9,0)</f>
        <v>#N/A</v>
      </c>
      <c r="F51" s="82" t="e">
        <f>VLOOKUP(B51,'MAMATA UPDATE DATA'!A:AR,10,0)</f>
        <v>#N/A</v>
      </c>
      <c r="G51" s="80" t="e">
        <f>VLOOKUP(B51,'MAMATA UPDATE DATA'!A:AR,24,0)</f>
        <v>#N/A</v>
      </c>
      <c r="H51" s="31" t="e">
        <f>VLOOKUP(B51,'MAMATA UPDATE DATA'!A:AR,19,0)</f>
        <v>#N/A</v>
      </c>
      <c r="I51" s="80" t="e">
        <f>VLOOKUP(B51,'MAMATA UPDATE DATA'!A:AR,27,0)</f>
        <v>#N/A</v>
      </c>
      <c r="J51" s="7" t="e">
        <f>VLOOKUP(B51,'MAMATA UPDATE DATA'!A:AR,32,0)</f>
        <v>#N/A</v>
      </c>
      <c r="K51" s="78" t="e">
        <f>IF(VLOOKUP(B51,'MAMATA UPDATE DATA'!A:AR,29,0)=0,"1st","2nd")</f>
        <v>#N/A</v>
      </c>
      <c r="L51" s="105" t="s">
        <v>3779</v>
      </c>
      <c r="M51" s="96"/>
      <c r="N51" s="80" t="e">
        <f>VLOOKUP(D51,MASTER!C:I,7,0)</f>
        <v>#N/A</v>
      </c>
      <c r="O51" s="81" t="e">
        <f t="shared" si="1"/>
        <v>#N/A</v>
      </c>
      <c r="S51" s="109"/>
    </row>
    <row r="52" spans="1:19" s="81" customFormat="1" ht="30" hidden="1">
      <c r="A52" s="78">
        <v>51</v>
      </c>
      <c r="B52" s="78" t="s">
        <v>3070</v>
      </c>
      <c r="C52" s="80" t="e">
        <f>VLOOKUP(B52,'MAMATA UPDATE DATA'!A:AR,7,0)</f>
        <v>#N/A</v>
      </c>
      <c r="D52" s="80" t="e">
        <f>VLOOKUP(B52,'MAMATA UPDATE DATA'!A:AR,8,0)</f>
        <v>#N/A</v>
      </c>
      <c r="E52" s="82" t="e">
        <f>VLOOKUP(B52,'MAMATA UPDATE DATA'!A:AR,9,0)</f>
        <v>#N/A</v>
      </c>
      <c r="F52" s="82" t="e">
        <f>VLOOKUP(B52,'MAMATA UPDATE DATA'!A:AR,10,0)</f>
        <v>#N/A</v>
      </c>
      <c r="G52" s="80" t="e">
        <f>VLOOKUP(B52,'MAMATA UPDATE DATA'!A:AR,24,0)</f>
        <v>#N/A</v>
      </c>
      <c r="H52" s="31" t="e">
        <f>VLOOKUP(B52,'MAMATA UPDATE DATA'!A:AR,19,0)</f>
        <v>#N/A</v>
      </c>
      <c r="I52" s="80" t="e">
        <f>VLOOKUP(B52,'MAMATA UPDATE DATA'!A:AR,27,0)</f>
        <v>#N/A</v>
      </c>
      <c r="J52" s="7" t="e">
        <f>VLOOKUP(B52,'MAMATA UPDATE DATA'!A:AR,32,0)</f>
        <v>#N/A</v>
      </c>
      <c r="K52" s="78" t="e">
        <f>IF(VLOOKUP(B52,'MAMATA UPDATE DATA'!A:AR,29,0)=0,"1st","2nd")</f>
        <v>#N/A</v>
      </c>
      <c r="L52" s="105"/>
      <c r="M52" s="96"/>
      <c r="N52" s="80"/>
      <c r="S52" s="109"/>
    </row>
    <row r="53" spans="1:19" s="81" customFormat="1" ht="45" hidden="1">
      <c r="A53" s="78">
        <v>52</v>
      </c>
      <c r="B53" s="78" t="s">
        <v>3142</v>
      </c>
      <c r="C53" s="80" t="e">
        <f>VLOOKUP(B53,'MAMATA UPDATE DATA'!A:AR,7,0)</f>
        <v>#N/A</v>
      </c>
      <c r="D53" s="80" t="e">
        <f>VLOOKUP(B53,'MAMATA UPDATE DATA'!A:AR,8,0)</f>
        <v>#N/A</v>
      </c>
      <c r="E53" s="82" t="e">
        <f>VLOOKUP(B53,'MAMATA UPDATE DATA'!A:AR,9,0)</f>
        <v>#N/A</v>
      </c>
      <c r="F53" s="82" t="e">
        <f>VLOOKUP(B53,'MAMATA UPDATE DATA'!A:AR,10,0)</f>
        <v>#N/A</v>
      </c>
      <c r="G53" s="80" t="e">
        <f>VLOOKUP(B53,'MAMATA UPDATE DATA'!A:AR,24,0)</f>
        <v>#N/A</v>
      </c>
      <c r="H53" s="31" t="e">
        <f>VLOOKUP(B53,'MAMATA UPDATE DATA'!A:AR,19,0)</f>
        <v>#N/A</v>
      </c>
      <c r="I53" s="80" t="e">
        <f>VLOOKUP(B53,'MAMATA UPDATE DATA'!A:AR,27,0)</f>
        <v>#N/A</v>
      </c>
      <c r="J53" s="7" t="e">
        <f>VLOOKUP(B53,'MAMATA UPDATE DATA'!A:AR,32,0)</f>
        <v>#N/A</v>
      </c>
      <c r="K53" s="78" t="e">
        <f>IF(VLOOKUP(B53,'MAMATA UPDATE DATA'!A:AR,29,0)=0,"1st","2nd")</f>
        <v>#N/A</v>
      </c>
      <c r="L53" s="105" t="s">
        <v>3779</v>
      </c>
      <c r="M53" s="96"/>
      <c r="N53" s="80" t="e">
        <f>VLOOKUP(D53,MASTER!C:I,7,0)</f>
        <v>#N/A</v>
      </c>
      <c r="O53" s="81" t="e">
        <f>"Hello AWW Didi, Tuma Mamata Beneficiary "&amp;E53&amp;" ra tanka ta account ku jau nahi enu "&amp;L53&amp;" for details call me 9178411732 Ramanuj Sir"</f>
        <v>#N/A</v>
      </c>
      <c r="S53" s="109"/>
    </row>
    <row r="54" spans="1:19" s="81" customFormat="1" hidden="1">
      <c r="A54" s="78">
        <v>53</v>
      </c>
      <c r="B54" s="78" t="s">
        <v>3797</v>
      </c>
      <c r="C54" s="80" t="e">
        <f>VLOOKUP(B54,'MAMATA UPDATE DATA'!A:AR,7,0)</f>
        <v>#N/A</v>
      </c>
      <c r="D54" s="80" t="e">
        <f>VLOOKUP(B54,'MAMATA UPDATE DATA'!A:AR,8,0)</f>
        <v>#N/A</v>
      </c>
      <c r="E54" s="82" t="e">
        <f>VLOOKUP(B54,'MAMATA UPDATE DATA'!A:AR,9,0)</f>
        <v>#N/A</v>
      </c>
      <c r="F54" s="82" t="e">
        <f>VLOOKUP(B54,'MAMATA UPDATE DATA'!A:AR,10,0)</f>
        <v>#N/A</v>
      </c>
      <c r="G54" s="80" t="e">
        <f>VLOOKUP(B54,'MAMATA UPDATE DATA'!A:AR,24,0)</f>
        <v>#N/A</v>
      </c>
      <c r="H54" s="31" t="e">
        <f>VLOOKUP(B54,'MAMATA UPDATE DATA'!A:AR,19,0)</f>
        <v>#N/A</v>
      </c>
      <c r="I54" s="80" t="e">
        <f>VLOOKUP(B54,'MAMATA UPDATE DATA'!A:AR,27,0)</f>
        <v>#N/A</v>
      </c>
      <c r="J54" s="7" t="e">
        <f>VLOOKUP(B54,'MAMATA UPDATE DATA'!A:AR,32,0)</f>
        <v>#N/A</v>
      </c>
      <c r="K54" s="78" t="e">
        <f>IF(VLOOKUP(B54,'MAMATA UPDATE DATA'!A:AR,29,0)=0,"1st","2nd")</f>
        <v>#N/A</v>
      </c>
      <c r="L54" s="105"/>
      <c r="M54" s="96"/>
      <c r="N54" s="80"/>
      <c r="S54" s="109"/>
    </row>
    <row r="55" spans="1:19" s="81" customFormat="1" ht="30" hidden="1">
      <c r="A55" s="78">
        <v>54</v>
      </c>
      <c r="B55" s="78" t="s">
        <v>3069</v>
      </c>
      <c r="C55" s="80" t="e">
        <f>VLOOKUP(B55,'MAMATA UPDATE DATA'!A:AR,7,0)</f>
        <v>#N/A</v>
      </c>
      <c r="D55" s="80" t="e">
        <f>VLOOKUP(B55,'MAMATA UPDATE DATA'!A:AR,8,0)</f>
        <v>#N/A</v>
      </c>
      <c r="E55" s="82" t="e">
        <f>VLOOKUP(B55,'MAMATA UPDATE DATA'!A:AR,9,0)</f>
        <v>#N/A</v>
      </c>
      <c r="F55" s="82" t="e">
        <f>VLOOKUP(B55,'MAMATA UPDATE DATA'!A:AR,10,0)</f>
        <v>#N/A</v>
      </c>
      <c r="G55" s="80" t="e">
        <f>VLOOKUP(B55,'MAMATA UPDATE DATA'!A:AR,24,0)</f>
        <v>#N/A</v>
      </c>
      <c r="H55" s="31" t="e">
        <f>VLOOKUP(B55,'MAMATA UPDATE DATA'!A:AR,19,0)</f>
        <v>#N/A</v>
      </c>
      <c r="I55" s="80" t="e">
        <f>VLOOKUP(B55,'MAMATA UPDATE DATA'!A:AR,27,0)</f>
        <v>#N/A</v>
      </c>
      <c r="J55" s="7" t="e">
        <f>VLOOKUP(B55,'MAMATA UPDATE DATA'!A:AR,32,0)</f>
        <v>#N/A</v>
      </c>
      <c r="K55" s="78" t="e">
        <f>IF(VLOOKUP(B55,'MAMATA UPDATE DATA'!A:AR,29,0)=0,"1st","2nd")</f>
        <v>#N/A</v>
      </c>
      <c r="L55" s="105"/>
      <c r="M55" s="96"/>
      <c r="N55" s="80"/>
      <c r="S55" s="109"/>
    </row>
    <row r="56" spans="1:19" s="81" customFormat="1" ht="60" hidden="1">
      <c r="A56" s="78">
        <v>55</v>
      </c>
      <c r="B56" s="78" t="s">
        <v>3056</v>
      </c>
      <c r="C56" s="80" t="e">
        <f>VLOOKUP(B56,'MAMATA UPDATE DATA'!A:AR,7,0)</f>
        <v>#N/A</v>
      </c>
      <c r="D56" s="80" t="e">
        <f>VLOOKUP(B56,'MAMATA UPDATE DATA'!A:AR,8,0)</f>
        <v>#N/A</v>
      </c>
      <c r="E56" s="82" t="e">
        <f>VLOOKUP(B56,'MAMATA UPDATE DATA'!A:AR,9,0)</f>
        <v>#N/A</v>
      </c>
      <c r="F56" s="82" t="e">
        <f>VLOOKUP(B56,'MAMATA UPDATE DATA'!A:AR,10,0)</f>
        <v>#N/A</v>
      </c>
      <c r="G56" s="80" t="e">
        <f>VLOOKUP(B56,'MAMATA UPDATE DATA'!A:AR,24,0)</f>
        <v>#N/A</v>
      </c>
      <c r="H56" s="31" t="e">
        <f>VLOOKUP(B56,'MAMATA UPDATE DATA'!A:AR,19,0)</f>
        <v>#N/A</v>
      </c>
      <c r="I56" s="80" t="e">
        <f>VLOOKUP(B56,'MAMATA UPDATE DATA'!A:AR,27,0)</f>
        <v>#N/A</v>
      </c>
      <c r="J56" s="7" t="e">
        <f>VLOOKUP(B56,'MAMATA UPDATE DATA'!A:AR,32,0)</f>
        <v>#N/A</v>
      </c>
      <c r="K56" s="78" t="s">
        <v>3407</v>
      </c>
      <c r="L56" s="105"/>
      <c r="M56" s="96"/>
      <c r="N56" s="80" t="e">
        <f>VLOOKUP(D56,MASTER!C:I,7,0)</f>
        <v>#N/A</v>
      </c>
      <c r="O56" s="81" t="e">
        <f t="shared" ref="O56:O64" si="2">"Hello AWW Didi, Tuma Mamata Beneficiary "&amp;E56&amp;" ra tanka ta account ku jau nahi enu "&amp;L56&amp;" for details call me 9178411732 Ramanuj Sir"</f>
        <v>#N/A</v>
      </c>
      <c r="S56" s="109"/>
    </row>
    <row r="57" spans="1:19" s="81" customFormat="1" ht="45" hidden="1">
      <c r="A57" s="78">
        <v>56</v>
      </c>
      <c r="B57" s="78" t="s">
        <v>3400</v>
      </c>
      <c r="C57" s="80" t="e">
        <f>VLOOKUP(B57,'MAMATA UPDATE DATA'!A:AR,7,0)</f>
        <v>#N/A</v>
      </c>
      <c r="D57" s="80" t="e">
        <f>VLOOKUP(B57,'MAMATA UPDATE DATA'!A:AR,8,0)</f>
        <v>#N/A</v>
      </c>
      <c r="E57" s="82" t="e">
        <f>VLOOKUP(B57,'MAMATA UPDATE DATA'!A:AR,9,0)</f>
        <v>#N/A</v>
      </c>
      <c r="F57" s="82" t="e">
        <f>VLOOKUP(B57,'MAMATA UPDATE DATA'!A:AR,10,0)</f>
        <v>#N/A</v>
      </c>
      <c r="G57" s="80" t="e">
        <f>VLOOKUP(B57,'MAMATA UPDATE DATA'!A:AR,24,0)</f>
        <v>#N/A</v>
      </c>
      <c r="H57" s="31" t="e">
        <f>VLOOKUP(B57,'MAMATA UPDATE DATA'!A:AR,19,0)</f>
        <v>#N/A</v>
      </c>
      <c r="I57" s="80" t="e">
        <f>VLOOKUP(B57,'MAMATA UPDATE DATA'!A:AR,27,0)</f>
        <v>#N/A</v>
      </c>
      <c r="J57" s="7" t="e">
        <f>VLOOKUP(B57,'MAMATA UPDATE DATA'!A:AR,32,0)</f>
        <v>#N/A</v>
      </c>
      <c r="K57" s="78" t="s">
        <v>3406</v>
      </c>
      <c r="L57" s="105" t="s">
        <v>3779</v>
      </c>
      <c r="M57" s="96"/>
      <c r="N57" s="80" t="e">
        <f>VLOOKUP(D57,MASTER!C:I,7,0)</f>
        <v>#N/A</v>
      </c>
      <c r="O57" s="81" t="e">
        <f t="shared" si="2"/>
        <v>#N/A</v>
      </c>
      <c r="S57" s="109"/>
    </row>
    <row r="58" spans="1:19" s="81" customFormat="1" ht="45" hidden="1">
      <c r="A58" s="78">
        <v>57</v>
      </c>
      <c r="B58" s="78" t="s">
        <v>3124</v>
      </c>
      <c r="C58" s="80" t="e">
        <f>VLOOKUP(B58,'MAMATA UPDATE DATA'!A:AR,7,0)</f>
        <v>#N/A</v>
      </c>
      <c r="D58" s="80" t="e">
        <f>VLOOKUP(B58,'MAMATA UPDATE DATA'!A:AR,8,0)</f>
        <v>#N/A</v>
      </c>
      <c r="E58" s="82" t="e">
        <f>VLOOKUP(B58,'MAMATA UPDATE DATA'!A:AR,9,0)</f>
        <v>#N/A</v>
      </c>
      <c r="F58" s="82" t="e">
        <f>VLOOKUP(B58,'MAMATA UPDATE DATA'!A:AR,10,0)</f>
        <v>#N/A</v>
      </c>
      <c r="G58" s="80" t="e">
        <f>VLOOKUP(B58,'MAMATA UPDATE DATA'!A:AR,24,0)</f>
        <v>#N/A</v>
      </c>
      <c r="H58" s="31" t="e">
        <f>VLOOKUP(B58,'MAMATA UPDATE DATA'!A:AR,19,0)</f>
        <v>#N/A</v>
      </c>
      <c r="I58" s="80" t="e">
        <f>VLOOKUP(B58,'MAMATA UPDATE DATA'!A:AR,27,0)</f>
        <v>#N/A</v>
      </c>
      <c r="J58" s="7" t="e">
        <f>VLOOKUP(B58,'MAMATA UPDATE DATA'!A:AR,32,0)</f>
        <v>#N/A</v>
      </c>
      <c r="K58" s="78" t="s">
        <v>3406</v>
      </c>
      <c r="L58" s="105" t="s">
        <v>3779</v>
      </c>
      <c r="M58" s="96"/>
      <c r="N58" s="80" t="e">
        <f>VLOOKUP(D58,MASTER!C:I,7,0)</f>
        <v>#N/A</v>
      </c>
      <c r="O58" s="81" t="e">
        <f t="shared" si="2"/>
        <v>#N/A</v>
      </c>
      <c r="S58" s="109"/>
    </row>
    <row r="59" spans="1:19" s="81" customFormat="1" ht="45" hidden="1">
      <c r="A59" s="78">
        <v>58</v>
      </c>
      <c r="B59" s="78" t="s">
        <v>3401</v>
      </c>
      <c r="C59" s="80" t="e">
        <f>VLOOKUP(B59,'MAMATA UPDATE DATA'!A:AR,7,0)</f>
        <v>#N/A</v>
      </c>
      <c r="D59" s="80" t="e">
        <f>VLOOKUP(B59,'MAMATA UPDATE DATA'!A:AR,8,0)</f>
        <v>#N/A</v>
      </c>
      <c r="E59" s="82" t="e">
        <f>VLOOKUP(B59,'MAMATA UPDATE DATA'!A:AR,9,0)</f>
        <v>#N/A</v>
      </c>
      <c r="F59" s="82" t="e">
        <f>VLOOKUP(B59,'MAMATA UPDATE DATA'!A:AR,10,0)</f>
        <v>#N/A</v>
      </c>
      <c r="G59" s="80" t="e">
        <f>VLOOKUP(B59,'MAMATA UPDATE DATA'!A:AR,24,0)</f>
        <v>#N/A</v>
      </c>
      <c r="H59" s="31" t="e">
        <f>VLOOKUP(B59,'MAMATA UPDATE DATA'!A:AR,19,0)</f>
        <v>#N/A</v>
      </c>
      <c r="I59" s="80" t="e">
        <f>VLOOKUP(B59,'MAMATA UPDATE DATA'!A:AR,27,0)</f>
        <v>#N/A</v>
      </c>
      <c r="J59" s="7" t="e">
        <f>VLOOKUP(B59,'MAMATA UPDATE DATA'!A:AR,32,0)</f>
        <v>#N/A</v>
      </c>
      <c r="K59" s="78" t="e">
        <f>IF(VLOOKUP(B59,'MAMATA UPDATE DATA'!A:AR,29,0)=0,"1st","2nd")</f>
        <v>#N/A</v>
      </c>
      <c r="L59" s="105" t="s">
        <v>3779</v>
      </c>
      <c r="M59" s="96"/>
      <c r="N59" s="80" t="e">
        <f>VLOOKUP(D59,MASTER!C:I,7,0)</f>
        <v>#N/A</v>
      </c>
      <c r="O59" s="81" t="e">
        <f t="shared" si="2"/>
        <v>#N/A</v>
      </c>
      <c r="S59" s="109"/>
    </row>
    <row r="60" spans="1:19" s="81" customFormat="1" ht="60" hidden="1">
      <c r="A60" s="78">
        <v>59</v>
      </c>
      <c r="B60" s="78" t="s">
        <v>3111</v>
      </c>
      <c r="C60" s="80" t="e">
        <f>VLOOKUP(B60,'MAMATA UPDATE DATA'!A:AR,7,0)</f>
        <v>#N/A</v>
      </c>
      <c r="D60" s="80" t="e">
        <f>VLOOKUP(B60,'MAMATA UPDATE DATA'!A:AR,8,0)</f>
        <v>#N/A</v>
      </c>
      <c r="E60" s="82" t="e">
        <f>VLOOKUP(B60,'MAMATA UPDATE DATA'!A:AR,9,0)</f>
        <v>#N/A</v>
      </c>
      <c r="F60" s="82" t="e">
        <f>VLOOKUP(B60,'MAMATA UPDATE DATA'!A:AR,10,0)</f>
        <v>#N/A</v>
      </c>
      <c r="G60" s="80" t="e">
        <f>VLOOKUP(B60,'MAMATA UPDATE DATA'!A:AR,24,0)</f>
        <v>#N/A</v>
      </c>
      <c r="H60" s="31" t="e">
        <f>VLOOKUP(B60,'MAMATA UPDATE DATA'!A:AR,19,0)</f>
        <v>#N/A</v>
      </c>
      <c r="I60" s="80" t="e">
        <f>VLOOKUP(B60,'MAMATA UPDATE DATA'!A:AR,27,0)</f>
        <v>#N/A</v>
      </c>
      <c r="J60" s="7" t="e">
        <f>VLOOKUP(B60,'MAMATA UPDATE DATA'!A:AR,32,0)</f>
        <v>#N/A</v>
      </c>
      <c r="K60" s="78" t="s">
        <v>3407</v>
      </c>
      <c r="L60" s="105"/>
      <c r="M60" s="96"/>
      <c r="N60" s="80" t="e">
        <f>VLOOKUP(D60,MASTER!C:I,7,0)</f>
        <v>#N/A</v>
      </c>
      <c r="O60" s="81" t="e">
        <f t="shared" si="2"/>
        <v>#N/A</v>
      </c>
      <c r="S60" s="109"/>
    </row>
    <row r="61" spans="1:19" s="81" customFormat="1" ht="45" hidden="1">
      <c r="A61" s="78">
        <v>60</v>
      </c>
      <c r="B61" s="78" t="s">
        <v>3777</v>
      </c>
      <c r="C61" s="80" t="e">
        <f>VLOOKUP(B61,'MAMATA UPDATE DATA'!A:AR,7,0)</f>
        <v>#N/A</v>
      </c>
      <c r="D61" s="80" t="e">
        <f>VLOOKUP(B61,'MAMATA UPDATE DATA'!A:AR,8,0)</f>
        <v>#N/A</v>
      </c>
      <c r="E61" s="82" t="e">
        <f>VLOOKUP(B61,'MAMATA UPDATE DATA'!A:AR,9,0)</f>
        <v>#N/A</v>
      </c>
      <c r="F61" s="82" t="e">
        <f>VLOOKUP(B61,'MAMATA UPDATE DATA'!A:AR,10,0)</f>
        <v>#N/A</v>
      </c>
      <c r="G61" s="80" t="e">
        <f>VLOOKUP(B61,'MAMATA UPDATE DATA'!A:AR,24,0)</f>
        <v>#N/A</v>
      </c>
      <c r="H61" s="31" t="e">
        <f>VLOOKUP(B61,'MAMATA UPDATE DATA'!A:AR,19,0)</f>
        <v>#N/A</v>
      </c>
      <c r="I61" s="80" t="e">
        <f>VLOOKUP(B61,'MAMATA UPDATE DATA'!A:AR,27,0)</f>
        <v>#N/A</v>
      </c>
      <c r="J61" s="7" t="e">
        <f>VLOOKUP(B61,'MAMATA UPDATE DATA'!A:AR,32,0)</f>
        <v>#N/A</v>
      </c>
      <c r="K61" s="78" t="e">
        <f>IF(VLOOKUP(B61,'MAMATA UPDATE DATA'!A:AR,29,0)=0,"1st","2nd")</f>
        <v>#N/A</v>
      </c>
      <c r="L61" s="105" t="s">
        <v>3779</v>
      </c>
      <c r="M61" s="96"/>
      <c r="N61" s="80" t="e">
        <f>VLOOKUP(D61,MASTER!C:I,7,0)</f>
        <v>#N/A</v>
      </c>
      <c r="O61" s="81" t="e">
        <f t="shared" si="2"/>
        <v>#N/A</v>
      </c>
      <c r="S61" s="109"/>
    </row>
    <row r="62" spans="1:19" s="81" customFormat="1" ht="30" hidden="1">
      <c r="A62" s="78">
        <v>61</v>
      </c>
      <c r="B62" s="78" t="s">
        <v>3050</v>
      </c>
      <c r="C62" s="80" t="e">
        <f>VLOOKUP(B62,'MAMATA UPDATE DATA'!A:AR,7,0)</f>
        <v>#N/A</v>
      </c>
      <c r="D62" s="80" t="e">
        <f>VLOOKUP(B62,'MAMATA UPDATE DATA'!A:AR,8,0)</f>
        <v>#N/A</v>
      </c>
      <c r="E62" s="82" t="e">
        <f>VLOOKUP(B62,'MAMATA UPDATE DATA'!A:AR,9,0)</f>
        <v>#N/A</v>
      </c>
      <c r="F62" s="82" t="e">
        <f>VLOOKUP(B62,'MAMATA UPDATE DATA'!A:AR,10,0)</f>
        <v>#N/A</v>
      </c>
      <c r="G62" s="80" t="e">
        <f>VLOOKUP(B62,'MAMATA UPDATE DATA'!A:AR,24,0)</f>
        <v>#N/A</v>
      </c>
      <c r="H62" s="31" t="e">
        <f>VLOOKUP(B62,'MAMATA UPDATE DATA'!A:AR,19,0)</f>
        <v>#N/A</v>
      </c>
      <c r="I62" s="80" t="e">
        <f>VLOOKUP(B62,'MAMATA UPDATE DATA'!A:AR,27,0)</f>
        <v>#N/A</v>
      </c>
      <c r="J62" s="7" t="e">
        <f>VLOOKUP(B62,'MAMATA UPDATE DATA'!A:AR,32,0)</f>
        <v>#N/A</v>
      </c>
      <c r="K62" s="78" t="s">
        <v>3407</v>
      </c>
      <c r="L62" s="105"/>
      <c r="M62" s="96"/>
      <c r="N62" s="80" t="e">
        <f>VLOOKUP(D62,MASTER!C:I,7,0)</f>
        <v>#N/A</v>
      </c>
      <c r="O62" s="81" t="e">
        <f t="shared" si="2"/>
        <v>#N/A</v>
      </c>
      <c r="S62" s="109"/>
    </row>
    <row r="63" spans="1:19" s="81" customFormat="1" ht="45" hidden="1">
      <c r="A63" s="78">
        <v>62</v>
      </c>
      <c r="B63" s="78" t="s">
        <v>3763</v>
      </c>
      <c r="C63" s="80" t="e">
        <f>VLOOKUP(B63,'MAMATA UPDATE DATA'!A:AR,7,0)</f>
        <v>#N/A</v>
      </c>
      <c r="D63" s="80" t="e">
        <f>VLOOKUP(B63,'MAMATA UPDATE DATA'!A:AR,8,0)</f>
        <v>#N/A</v>
      </c>
      <c r="E63" s="82" t="e">
        <f>VLOOKUP(B63,'MAMATA UPDATE DATA'!A:AR,9,0)</f>
        <v>#N/A</v>
      </c>
      <c r="F63" s="82" t="e">
        <f>VLOOKUP(B63,'MAMATA UPDATE DATA'!A:AR,10,0)</f>
        <v>#N/A</v>
      </c>
      <c r="G63" s="80" t="e">
        <f>VLOOKUP(B63,'MAMATA UPDATE DATA'!A:AR,24,0)</f>
        <v>#N/A</v>
      </c>
      <c r="H63" s="31" t="e">
        <f>VLOOKUP(B63,'MAMATA UPDATE DATA'!A:AR,19,0)</f>
        <v>#N/A</v>
      </c>
      <c r="I63" s="80" t="e">
        <f>VLOOKUP(B63,'MAMATA UPDATE DATA'!A:AR,27,0)</f>
        <v>#N/A</v>
      </c>
      <c r="J63" s="7" t="e">
        <f>VLOOKUP(B63,'MAMATA UPDATE DATA'!A:AR,32,0)</f>
        <v>#N/A</v>
      </c>
      <c r="K63" s="78" t="e">
        <f>IF(VLOOKUP(B63,'MAMATA UPDATE DATA'!A:AR,29,0)=0,"1st","2nd")</f>
        <v>#N/A</v>
      </c>
      <c r="L63" s="105" t="s">
        <v>3779</v>
      </c>
      <c r="M63" s="96"/>
      <c r="N63" s="80" t="e">
        <f>VLOOKUP(D63,MASTER!C:I,7,0)</f>
        <v>#N/A</v>
      </c>
      <c r="O63" s="81" t="e">
        <f t="shared" si="2"/>
        <v>#N/A</v>
      </c>
      <c r="S63" s="109"/>
    </row>
    <row r="64" spans="1:19" s="81" customFormat="1" ht="45" hidden="1">
      <c r="A64" s="78">
        <v>63</v>
      </c>
      <c r="B64" s="78" t="s">
        <v>3716</v>
      </c>
      <c r="C64" s="80" t="e">
        <f>VLOOKUP(B64,'MAMATA UPDATE DATA'!A:AR,7,0)</f>
        <v>#N/A</v>
      </c>
      <c r="D64" s="80" t="e">
        <f>VLOOKUP(B64,'MAMATA UPDATE DATA'!A:AR,8,0)</f>
        <v>#N/A</v>
      </c>
      <c r="E64" s="82" t="e">
        <f>VLOOKUP(B64,'MAMATA UPDATE DATA'!A:AR,9,0)</f>
        <v>#N/A</v>
      </c>
      <c r="F64" s="82" t="e">
        <f>VLOOKUP(B64,'MAMATA UPDATE DATA'!A:AR,10,0)</f>
        <v>#N/A</v>
      </c>
      <c r="G64" s="80" t="e">
        <f>VLOOKUP(B64,'MAMATA UPDATE DATA'!A:AR,24,0)</f>
        <v>#N/A</v>
      </c>
      <c r="H64" s="31" t="e">
        <f>VLOOKUP(B64,'MAMATA UPDATE DATA'!A:AR,19,0)</f>
        <v>#N/A</v>
      </c>
      <c r="I64" s="80" t="e">
        <f>VLOOKUP(B64,'MAMATA UPDATE DATA'!A:AR,27,0)</f>
        <v>#N/A</v>
      </c>
      <c r="J64" s="7" t="e">
        <f>VLOOKUP(B64,'MAMATA UPDATE DATA'!A:AR,32,0)</f>
        <v>#N/A</v>
      </c>
      <c r="K64" s="78" t="e">
        <f>IF(VLOOKUP(B64,'MAMATA UPDATE DATA'!A:AR,29,0)=0,"1st","2nd")</f>
        <v>#N/A</v>
      </c>
      <c r="L64" s="105" t="s">
        <v>3779</v>
      </c>
      <c r="M64" s="96"/>
      <c r="N64" s="80" t="e">
        <f>VLOOKUP(D64,MASTER!C:I,7,0)</f>
        <v>#N/A</v>
      </c>
      <c r="O64" s="81" t="e">
        <f t="shared" si="2"/>
        <v>#N/A</v>
      </c>
      <c r="S64" s="109"/>
    </row>
    <row r="65" spans="1:19" s="81" customFormat="1" hidden="1">
      <c r="A65" s="78">
        <v>64</v>
      </c>
      <c r="B65" s="78" t="s">
        <v>3795</v>
      </c>
      <c r="C65" s="80" t="e">
        <f>VLOOKUP(B65,'MAMATA UPDATE DATA'!A:AR,7,0)</f>
        <v>#N/A</v>
      </c>
      <c r="D65" s="80" t="e">
        <f>VLOOKUP(B65,'MAMATA UPDATE DATA'!A:AR,8,0)</f>
        <v>#N/A</v>
      </c>
      <c r="E65" s="82" t="e">
        <f>VLOOKUP(B65,'MAMATA UPDATE DATA'!A:AR,9,0)</f>
        <v>#N/A</v>
      </c>
      <c r="F65" s="82" t="e">
        <f>VLOOKUP(B65,'MAMATA UPDATE DATA'!A:AR,10,0)</f>
        <v>#N/A</v>
      </c>
      <c r="G65" s="80" t="e">
        <f>VLOOKUP(B65,'MAMATA UPDATE DATA'!A:AR,24,0)</f>
        <v>#N/A</v>
      </c>
      <c r="H65" s="31" t="e">
        <f>VLOOKUP(B65,'MAMATA UPDATE DATA'!A:AR,19,0)</f>
        <v>#N/A</v>
      </c>
      <c r="I65" s="80" t="e">
        <f>VLOOKUP(B65,'MAMATA UPDATE DATA'!A:AR,27,0)</f>
        <v>#N/A</v>
      </c>
      <c r="J65" s="7" t="e">
        <f>VLOOKUP(B65,'MAMATA UPDATE DATA'!A:AR,32,0)</f>
        <v>#N/A</v>
      </c>
      <c r="K65" s="78" t="e">
        <f>IF(VLOOKUP(B65,'MAMATA UPDATE DATA'!A:AR,29,0)=0,"1st","2nd")</f>
        <v>#N/A</v>
      </c>
      <c r="L65" s="105"/>
      <c r="M65" s="96"/>
      <c r="N65" s="80"/>
      <c r="S65" s="109"/>
    </row>
    <row r="66" spans="1:19" s="81" customFormat="1" ht="60" hidden="1">
      <c r="A66" s="78">
        <v>65</v>
      </c>
      <c r="B66" s="78" t="s">
        <v>3058</v>
      </c>
      <c r="C66" s="80" t="e">
        <f>VLOOKUP(B66,'MAMATA UPDATE DATA'!A:AR,7,0)</f>
        <v>#N/A</v>
      </c>
      <c r="D66" s="80" t="e">
        <f>VLOOKUP(B66,'MAMATA UPDATE DATA'!A:AR,8,0)</f>
        <v>#N/A</v>
      </c>
      <c r="E66" s="82" t="e">
        <f>VLOOKUP(B66,'MAMATA UPDATE DATA'!A:AR,9,0)</f>
        <v>#N/A</v>
      </c>
      <c r="F66" s="82" t="e">
        <f>VLOOKUP(B66,'MAMATA UPDATE DATA'!A:AR,10,0)</f>
        <v>#N/A</v>
      </c>
      <c r="G66" s="80" t="e">
        <f>VLOOKUP(B66,'MAMATA UPDATE DATA'!A:AR,24,0)</f>
        <v>#N/A</v>
      </c>
      <c r="H66" s="31" t="e">
        <f>VLOOKUP(B66,'MAMATA UPDATE DATA'!A:AR,19,0)</f>
        <v>#N/A</v>
      </c>
      <c r="I66" s="80" t="e">
        <f>VLOOKUP(B66,'MAMATA UPDATE DATA'!A:AR,27,0)</f>
        <v>#N/A</v>
      </c>
      <c r="J66" s="7" t="e">
        <f>VLOOKUP(B66,'MAMATA UPDATE DATA'!A:AR,32,0)</f>
        <v>#N/A</v>
      </c>
      <c r="K66" s="78" t="s">
        <v>3407</v>
      </c>
      <c r="L66" s="105"/>
      <c r="M66" s="96"/>
      <c r="N66" s="80" t="e">
        <f>VLOOKUP(D66,MASTER!C:I,7,0)</f>
        <v>#N/A</v>
      </c>
      <c r="O66" s="81" t="e">
        <f t="shared" ref="O66:O71" si="3">"Hello AWW Didi, Tuma Mamata Beneficiary "&amp;E66&amp;" ra tanka ta account ku jau nahi enu "&amp;L66&amp;" for details call me 9178411732 Ramanuj Sir"</f>
        <v>#N/A</v>
      </c>
      <c r="S66" s="109"/>
    </row>
    <row r="67" spans="1:19" s="81" customFormat="1" ht="30" hidden="1">
      <c r="A67" s="78">
        <v>66</v>
      </c>
      <c r="B67" s="78" t="s">
        <v>3048</v>
      </c>
      <c r="C67" s="80" t="e">
        <f>VLOOKUP(B67,'MAMATA UPDATE DATA'!A:AR,7,0)</f>
        <v>#N/A</v>
      </c>
      <c r="D67" s="80" t="e">
        <f>VLOOKUP(B67,'MAMATA UPDATE DATA'!A:AR,8,0)</f>
        <v>#N/A</v>
      </c>
      <c r="E67" s="82" t="e">
        <f>VLOOKUP(B67,'MAMATA UPDATE DATA'!A:AR,9,0)</f>
        <v>#N/A</v>
      </c>
      <c r="F67" s="82" t="e">
        <f>VLOOKUP(B67,'MAMATA UPDATE DATA'!A:AR,10,0)</f>
        <v>#N/A</v>
      </c>
      <c r="G67" s="80" t="e">
        <f>VLOOKUP(B67,'MAMATA UPDATE DATA'!A:AR,24,0)</f>
        <v>#N/A</v>
      </c>
      <c r="H67" s="31" t="e">
        <f>VLOOKUP(B67,'MAMATA UPDATE DATA'!A:AR,19,0)</f>
        <v>#N/A</v>
      </c>
      <c r="I67" s="80" t="e">
        <f>VLOOKUP(B67,'MAMATA UPDATE DATA'!A:AR,27,0)</f>
        <v>#N/A</v>
      </c>
      <c r="J67" s="7" t="e">
        <f>VLOOKUP(B67,'MAMATA UPDATE DATA'!A:AR,32,0)</f>
        <v>#N/A</v>
      </c>
      <c r="K67" s="78" t="s">
        <v>3407</v>
      </c>
      <c r="L67" s="105" t="s">
        <v>3792</v>
      </c>
      <c r="M67" s="82" t="s">
        <v>3706</v>
      </c>
      <c r="N67" s="80" t="e">
        <f>VLOOKUP(D67,MASTER!C:I,7,0)</f>
        <v>#N/A</v>
      </c>
      <c r="O67" s="81" t="e">
        <f t="shared" si="3"/>
        <v>#N/A</v>
      </c>
      <c r="S67" s="109"/>
    </row>
    <row r="68" spans="1:19" s="81" customFormat="1" ht="30" hidden="1">
      <c r="A68" s="78">
        <v>67</v>
      </c>
      <c r="B68" s="78" t="s">
        <v>3051</v>
      </c>
      <c r="C68" s="80" t="e">
        <f>VLOOKUP(B68,'MAMATA UPDATE DATA'!A:AR,7,0)</f>
        <v>#N/A</v>
      </c>
      <c r="D68" s="80" t="e">
        <f>VLOOKUP(B68,'MAMATA UPDATE DATA'!A:AR,8,0)</f>
        <v>#N/A</v>
      </c>
      <c r="E68" s="82" t="e">
        <f>VLOOKUP(B68,'MAMATA UPDATE DATA'!A:AR,9,0)</f>
        <v>#N/A</v>
      </c>
      <c r="F68" s="82" t="e">
        <f>VLOOKUP(B68,'MAMATA UPDATE DATA'!A:AR,10,0)</f>
        <v>#N/A</v>
      </c>
      <c r="G68" s="80" t="e">
        <f>VLOOKUP(B68,'MAMATA UPDATE DATA'!A:AR,24,0)</f>
        <v>#N/A</v>
      </c>
      <c r="H68" s="31" t="e">
        <f>VLOOKUP(B68,'MAMATA UPDATE DATA'!A:AR,19,0)</f>
        <v>#N/A</v>
      </c>
      <c r="I68" s="80" t="e">
        <f>VLOOKUP(B68,'MAMATA UPDATE DATA'!A:AR,27,0)</f>
        <v>#N/A</v>
      </c>
      <c r="J68" s="7" t="e">
        <f>VLOOKUP(B68,'MAMATA UPDATE DATA'!A:AR,32,0)</f>
        <v>#N/A</v>
      </c>
      <c r="K68" s="78" t="s">
        <v>3407</v>
      </c>
      <c r="L68" s="105" t="s">
        <v>3792</v>
      </c>
      <c r="M68" s="82" t="s">
        <v>3706</v>
      </c>
      <c r="N68" s="80" t="e">
        <f>VLOOKUP(D68,MASTER!C:I,7,0)</f>
        <v>#N/A</v>
      </c>
      <c r="O68" s="81" t="e">
        <f t="shared" si="3"/>
        <v>#N/A</v>
      </c>
      <c r="S68" s="109"/>
    </row>
    <row r="69" spans="1:19" s="81" customFormat="1" ht="45" hidden="1">
      <c r="A69" s="78">
        <v>68</v>
      </c>
      <c r="B69" s="114" t="s">
        <v>3110</v>
      </c>
      <c r="C69" s="80" t="e">
        <f>VLOOKUP(B69,'MAMATA UPDATE DATA'!A:AR,7,0)</f>
        <v>#N/A</v>
      </c>
      <c r="D69" s="80" t="e">
        <f>VLOOKUP(B69,'MAMATA UPDATE DATA'!A:AR,8,0)</f>
        <v>#N/A</v>
      </c>
      <c r="E69" s="82" t="e">
        <f>VLOOKUP(B69,'MAMATA UPDATE DATA'!A:AR,9,0)</f>
        <v>#N/A</v>
      </c>
      <c r="F69" s="82" t="e">
        <f>VLOOKUP(B69,'MAMATA UPDATE DATA'!A:AR,10,0)</f>
        <v>#N/A</v>
      </c>
      <c r="G69" s="80" t="e">
        <f>VLOOKUP(B69,'MAMATA UPDATE DATA'!A:AR,24,0)</f>
        <v>#N/A</v>
      </c>
      <c r="H69" s="31" t="e">
        <f>VLOOKUP(B69,'MAMATA UPDATE DATA'!A:AR,19,0)</f>
        <v>#N/A</v>
      </c>
      <c r="I69" s="80" t="e">
        <f>VLOOKUP(B69,'MAMATA UPDATE DATA'!A:AR,27,0)</f>
        <v>#N/A</v>
      </c>
      <c r="J69" s="7" t="e">
        <f>VLOOKUP(B69,'MAMATA UPDATE DATA'!A:AR,32,0)</f>
        <v>#N/A</v>
      </c>
      <c r="K69" s="78" t="e">
        <f>IF(VLOOKUP(B69,'MAMATA UPDATE DATA'!A:AR,29,0)=0,"1st","2nd")</f>
        <v>#N/A</v>
      </c>
      <c r="L69" s="105" t="s">
        <v>3779</v>
      </c>
      <c r="M69" s="96"/>
      <c r="N69" s="80" t="e">
        <f>VLOOKUP(D69,MASTER!C:I,7,0)</f>
        <v>#N/A</v>
      </c>
      <c r="O69" s="81" t="e">
        <f t="shared" si="3"/>
        <v>#N/A</v>
      </c>
      <c r="S69" s="109"/>
    </row>
    <row r="70" spans="1:19" s="81" customFormat="1" ht="45" hidden="1">
      <c r="A70" s="78">
        <v>69</v>
      </c>
      <c r="B70" s="78" t="s">
        <v>3714</v>
      </c>
      <c r="C70" s="80" t="e">
        <f>VLOOKUP(B70,'MAMATA UPDATE DATA'!A:AR,7,0)</f>
        <v>#N/A</v>
      </c>
      <c r="D70" s="80" t="e">
        <f>VLOOKUP(B70,'MAMATA UPDATE DATA'!A:AR,8,0)</f>
        <v>#N/A</v>
      </c>
      <c r="E70" s="82" t="e">
        <f>VLOOKUP(B70,'MAMATA UPDATE DATA'!A:AR,9,0)</f>
        <v>#N/A</v>
      </c>
      <c r="F70" s="82" t="e">
        <f>VLOOKUP(B70,'MAMATA UPDATE DATA'!A:AR,10,0)</f>
        <v>#N/A</v>
      </c>
      <c r="G70" s="80" t="e">
        <f>VLOOKUP(B70,'MAMATA UPDATE DATA'!A:AR,24,0)</f>
        <v>#N/A</v>
      </c>
      <c r="H70" s="31" t="e">
        <f>VLOOKUP(B70,'MAMATA UPDATE DATA'!A:AR,19,0)</f>
        <v>#N/A</v>
      </c>
      <c r="I70" s="80" t="e">
        <f>VLOOKUP(B70,'MAMATA UPDATE DATA'!A:AR,27,0)</f>
        <v>#N/A</v>
      </c>
      <c r="J70" s="7" t="e">
        <f>VLOOKUP(B70,'MAMATA UPDATE DATA'!A:AR,32,0)</f>
        <v>#N/A</v>
      </c>
      <c r="K70" s="78" t="e">
        <f>IF(VLOOKUP(B70,'MAMATA UPDATE DATA'!A:AR,29,0)=0,"1st","2nd")</f>
        <v>#N/A</v>
      </c>
      <c r="L70" s="105" t="s">
        <v>3779</v>
      </c>
      <c r="M70" s="96"/>
      <c r="N70" s="80" t="e">
        <f>VLOOKUP(D70,MASTER!C:I,7,0)</f>
        <v>#N/A</v>
      </c>
      <c r="O70" s="81" t="e">
        <f t="shared" si="3"/>
        <v>#N/A</v>
      </c>
      <c r="S70" s="109"/>
    </row>
    <row r="71" spans="1:19" s="81" customFormat="1" ht="45" hidden="1">
      <c r="A71" s="78">
        <v>70</v>
      </c>
      <c r="B71" s="114" t="s">
        <v>3377</v>
      </c>
      <c r="C71" s="80" t="e">
        <f>VLOOKUP(B71,'MAMATA UPDATE DATA'!A:AR,7,0)</f>
        <v>#N/A</v>
      </c>
      <c r="D71" s="80" t="e">
        <f>VLOOKUP(B71,'MAMATA UPDATE DATA'!A:AR,8,0)</f>
        <v>#N/A</v>
      </c>
      <c r="E71" s="82" t="e">
        <f>VLOOKUP(B71,'MAMATA UPDATE DATA'!A:AR,9,0)</f>
        <v>#N/A</v>
      </c>
      <c r="F71" s="82" t="e">
        <f>VLOOKUP(B71,'MAMATA UPDATE DATA'!A:AR,10,0)</f>
        <v>#N/A</v>
      </c>
      <c r="G71" s="80" t="e">
        <f>VLOOKUP(B71,'MAMATA UPDATE DATA'!A:AR,24,0)</f>
        <v>#N/A</v>
      </c>
      <c r="H71" s="31" t="e">
        <f>VLOOKUP(B71,'MAMATA UPDATE DATA'!A:AR,19,0)</f>
        <v>#N/A</v>
      </c>
      <c r="I71" s="80" t="e">
        <f>VLOOKUP(B71,'MAMATA UPDATE DATA'!A:AR,27,0)</f>
        <v>#N/A</v>
      </c>
      <c r="J71" s="7" t="e">
        <f>VLOOKUP(B71,'MAMATA UPDATE DATA'!A:AR,32,0)</f>
        <v>#N/A</v>
      </c>
      <c r="K71" s="78" t="e">
        <f>IF(VLOOKUP(B71,'MAMATA UPDATE DATA'!A:AR,29,0)=0,"1st","2nd")</f>
        <v>#N/A</v>
      </c>
      <c r="L71" s="105" t="s">
        <v>3779</v>
      </c>
      <c r="M71" s="96"/>
      <c r="N71" s="80" t="e">
        <f>VLOOKUP(D71,MASTER!C:I,7,0)</f>
        <v>#N/A</v>
      </c>
      <c r="O71" s="81" t="e">
        <f t="shared" si="3"/>
        <v>#N/A</v>
      </c>
      <c r="S71" s="109"/>
    </row>
    <row r="72" spans="1:19" s="81" customFormat="1" ht="30" hidden="1">
      <c r="A72" s="78">
        <v>71</v>
      </c>
      <c r="B72" s="78" t="s">
        <v>3087</v>
      </c>
      <c r="C72" s="80" t="e">
        <f>VLOOKUP(B72,'MAMATA UPDATE DATA'!A:AR,7,0)</f>
        <v>#N/A</v>
      </c>
      <c r="D72" s="80" t="e">
        <f>VLOOKUP(B72,'MAMATA UPDATE DATA'!A:AR,8,0)</f>
        <v>#N/A</v>
      </c>
      <c r="E72" s="82" t="e">
        <f>VLOOKUP(B72,'MAMATA UPDATE DATA'!A:AR,9,0)</f>
        <v>#N/A</v>
      </c>
      <c r="F72" s="82" t="e">
        <f>VLOOKUP(B72,'MAMATA UPDATE DATA'!A:AR,10,0)</f>
        <v>#N/A</v>
      </c>
      <c r="G72" s="80" t="e">
        <f>VLOOKUP(B72,'MAMATA UPDATE DATA'!A:AR,24,0)</f>
        <v>#N/A</v>
      </c>
      <c r="H72" s="31" t="e">
        <f>VLOOKUP(B72,'MAMATA UPDATE DATA'!A:AR,19,0)</f>
        <v>#N/A</v>
      </c>
      <c r="I72" s="80" t="e">
        <f>VLOOKUP(B72,'MAMATA UPDATE DATA'!A:AR,27,0)</f>
        <v>#N/A</v>
      </c>
      <c r="J72" s="7" t="e">
        <f>VLOOKUP(B72,'MAMATA UPDATE DATA'!A:AR,32,0)</f>
        <v>#N/A</v>
      </c>
      <c r="K72" s="78" t="e">
        <f>IF(VLOOKUP(B72,'MAMATA UPDATE DATA'!A:AR,29,0)=0,"1st","2nd")</f>
        <v>#N/A</v>
      </c>
      <c r="L72" s="105"/>
      <c r="M72" s="96"/>
      <c r="N72" s="80"/>
      <c r="S72" s="109"/>
    </row>
    <row r="73" spans="1:19" s="81" customFormat="1" ht="45" hidden="1">
      <c r="A73" s="78">
        <v>72</v>
      </c>
      <c r="B73" s="114" t="s">
        <v>3715</v>
      </c>
      <c r="C73" s="80" t="e">
        <f>VLOOKUP(B73,'MAMATA UPDATE DATA'!A:AR,7,0)</f>
        <v>#N/A</v>
      </c>
      <c r="D73" s="80" t="e">
        <f>VLOOKUP(B73,'MAMATA UPDATE DATA'!A:AR,8,0)</f>
        <v>#N/A</v>
      </c>
      <c r="E73" s="82" t="e">
        <f>VLOOKUP(B73,'MAMATA UPDATE DATA'!A:AR,9,0)</f>
        <v>#N/A</v>
      </c>
      <c r="F73" s="82" t="e">
        <f>VLOOKUP(B73,'MAMATA UPDATE DATA'!A:AR,10,0)</f>
        <v>#N/A</v>
      </c>
      <c r="G73" s="80" t="e">
        <f>VLOOKUP(B73,'MAMATA UPDATE DATA'!A:AR,24,0)</f>
        <v>#N/A</v>
      </c>
      <c r="H73" s="31" t="e">
        <f>VLOOKUP(B73,'MAMATA UPDATE DATA'!A:AR,19,0)</f>
        <v>#N/A</v>
      </c>
      <c r="I73" s="80" t="e">
        <f>VLOOKUP(B73,'MAMATA UPDATE DATA'!A:AR,27,0)</f>
        <v>#N/A</v>
      </c>
      <c r="J73" s="7" t="e">
        <f>VLOOKUP(B73,'MAMATA UPDATE DATA'!A:AR,32,0)</f>
        <v>#N/A</v>
      </c>
      <c r="K73" s="78" t="e">
        <f>IF(VLOOKUP(B73,'MAMATA UPDATE DATA'!A:AR,29,0)=0,"1st","2nd")</f>
        <v>#N/A</v>
      </c>
      <c r="L73" s="105" t="s">
        <v>3779</v>
      </c>
      <c r="M73" s="96"/>
      <c r="N73" s="80" t="e">
        <f>VLOOKUP(D73,MASTER!C:I,7,0)</f>
        <v>#N/A</v>
      </c>
      <c r="O73" s="81" t="e">
        <f>"Hello AWW Didi, Tuma Mamata Beneficiary "&amp;E73&amp;" ra tanka ta account ku jau nahi enu "&amp;L73&amp;" for details call me 9178411732 Ramanuj Sir"</f>
        <v>#N/A</v>
      </c>
      <c r="S73" s="109"/>
    </row>
    <row r="74" spans="1:19" s="81" customFormat="1" ht="45" hidden="1">
      <c r="A74" s="78">
        <v>73</v>
      </c>
      <c r="B74" s="78" t="s">
        <v>3141</v>
      </c>
      <c r="C74" s="80" t="e">
        <f>VLOOKUP(B74,'MAMATA UPDATE DATA'!A:AR,7,0)</f>
        <v>#N/A</v>
      </c>
      <c r="D74" s="80" t="e">
        <f>VLOOKUP(B74,'MAMATA UPDATE DATA'!A:AR,8,0)</f>
        <v>#N/A</v>
      </c>
      <c r="E74" s="82" t="e">
        <f>VLOOKUP(B74,'MAMATA UPDATE DATA'!A:AR,9,0)</f>
        <v>#N/A</v>
      </c>
      <c r="F74" s="82" t="e">
        <f>VLOOKUP(B74,'MAMATA UPDATE DATA'!A:AR,10,0)</f>
        <v>#N/A</v>
      </c>
      <c r="G74" s="80" t="e">
        <f>VLOOKUP(B74,'MAMATA UPDATE DATA'!A:AR,24,0)</f>
        <v>#N/A</v>
      </c>
      <c r="H74" s="31" t="e">
        <f>VLOOKUP(B74,'MAMATA UPDATE DATA'!A:AR,19,0)</f>
        <v>#N/A</v>
      </c>
      <c r="I74" s="80" t="e">
        <f>VLOOKUP(B74,'MAMATA UPDATE DATA'!A:AR,27,0)</f>
        <v>#N/A</v>
      </c>
      <c r="J74" s="7" t="e">
        <f>VLOOKUP(B74,'MAMATA UPDATE DATA'!A:AR,32,0)</f>
        <v>#N/A</v>
      </c>
      <c r="K74" s="78" t="e">
        <f>IF(VLOOKUP(B74,'MAMATA UPDATE DATA'!A:AR,29,0)=0,"1st","2nd")</f>
        <v>#N/A</v>
      </c>
      <c r="L74" s="105" t="s">
        <v>3779</v>
      </c>
      <c r="M74" s="96"/>
      <c r="N74" s="80" t="e">
        <f>VLOOKUP(D74,MASTER!C:I,7,0)</f>
        <v>#N/A</v>
      </c>
      <c r="O74" s="81" t="e">
        <f>"Hello AWW Didi, Tuma Mamata Beneficiary "&amp;E74&amp;" ra tanka ta account ku jau nahi enu "&amp;L74&amp;" for details call me 9178411732 Ramanuj Sir"</f>
        <v>#N/A</v>
      </c>
      <c r="S74" s="109"/>
    </row>
    <row r="75" spans="1:19" s="81" customFormat="1" ht="45" hidden="1">
      <c r="A75" s="78">
        <v>74</v>
      </c>
      <c r="B75" s="114" t="s">
        <v>3717</v>
      </c>
      <c r="C75" s="80" t="e">
        <f>VLOOKUP(B75,'MAMATA UPDATE DATA'!A:AR,7,0)</f>
        <v>#N/A</v>
      </c>
      <c r="D75" s="80" t="e">
        <f>VLOOKUP(B75,'MAMATA UPDATE DATA'!A:AR,8,0)</f>
        <v>#N/A</v>
      </c>
      <c r="E75" s="82" t="e">
        <f>VLOOKUP(B75,'MAMATA UPDATE DATA'!A:AR,9,0)</f>
        <v>#N/A</v>
      </c>
      <c r="F75" s="82" t="e">
        <f>VLOOKUP(B75,'MAMATA UPDATE DATA'!A:AR,10,0)</f>
        <v>#N/A</v>
      </c>
      <c r="G75" s="80" t="e">
        <f>VLOOKUP(B75,'MAMATA UPDATE DATA'!A:AR,24,0)</f>
        <v>#N/A</v>
      </c>
      <c r="H75" s="31" t="e">
        <f>VLOOKUP(B75,'MAMATA UPDATE DATA'!A:AR,19,0)</f>
        <v>#N/A</v>
      </c>
      <c r="I75" s="80" t="e">
        <f>VLOOKUP(B75,'MAMATA UPDATE DATA'!A:AR,27,0)</f>
        <v>#N/A</v>
      </c>
      <c r="J75" s="7" t="e">
        <f>VLOOKUP(B75,'MAMATA UPDATE DATA'!A:AR,32,0)</f>
        <v>#N/A</v>
      </c>
      <c r="K75" s="78" t="e">
        <f>IF(VLOOKUP(B75,'MAMATA UPDATE DATA'!A:AR,29,0)=0,"1st","2nd")</f>
        <v>#N/A</v>
      </c>
      <c r="L75" s="105" t="s">
        <v>3779</v>
      </c>
      <c r="M75" s="96"/>
      <c r="N75" s="80" t="e">
        <f>VLOOKUP(D75,MASTER!C:I,7,0)</f>
        <v>#N/A</v>
      </c>
      <c r="O75" s="81" t="e">
        <f>"Hello AWW Didi, Tuma Mamata Beneficiary "&amp;E75&amp;" ra tanka ta account ku jau nahi enu "&amp;L75&amp;" for details call me 9178411732 Ramanuj Sir"</f>
        <v>#N/A</v>
      </c>
      <c r="S75" s="109"/>
    </row>
    <row r="76" spans="1:19" s="81" customFormat="1" ht="45">
      <c r="A76" s="78">
        <v>75</v>
      </c>
      <c r="B76" s="78" t="s">
        <v>3071</v>
      </c>
      <c r="C76" s="80" t="e">
        <f>VLOOKUP(B76,'MAMATA UPDATE DATA'!A:AR,7,0)</f>
        <v>#N/A</v>
      </c>
      <c r="D76" s="80" t="e">
        <f>VLOOKUP(B76,'MAMATA UPDATE DATA'!A:AR,8,0)</f>
        <v>#N/A</v>
      </c>
      <c r="E76" s="82" t="e">
        <f>VLOOKUP(B76,'MAMATA UPDATE DATA'!A:AR,9,0)</f>
        <v>#N/A</v>
      </c>
      <c r="F76" s="82" t="e">
        <f>VLOOKUP(B76,'MAMATA UPDATE DATA'!A:AR,10,0)</f>
        <v>#N/A</v>
      </c>
      <c r="G76" s="80" t="e">
        <f>VLOOKUP(B76,'MAMATA UPDATE DATA'!A:AR,24,0)</f>
        <v>#N/A</v>
      </c>
      <c r="H76" s="31" t="e">
        <f>VLOOKUP(B76,'MAMATA UPDATE DATA'!A:AR,19,0)</f>
        <v>#N/A</v>
      </c>
      <c r="I76" s="80" t="e">
        <f>VLOOKUP(B76,'MAMATA UPDATE DATA'!A:AR,27,0)</f>
        <v>#N/A</v>
      </c>
      <c r="J76" s="7" t="e">
        <f>VLOOKUP(B76,'MAMATA UPDATE DATA'!A:AR,32,0)</f>
        <v>#N/A</v>
      </c>
      <c r="K76" s="78" t="e">
        <f>IF(VLOOKUP(B76,'MAMATA UPDATE DATA'!A:AR,29,0)=0,"1st","2nd")</f>
        <v>#N/A</v>
      </c>
      <c r="L76" s="105" t="s">
        <v>3779</v>
      </c>
      <c r="M76" s="96"/>
      <c r="N76" s="80" t="e">
        <f>VLOOKUP(D76,MASTER!C:I,7,0)</f>
        <v>#N/A</v>
      </c>
      <c r="O76" s="81" t="e">
        <f>"Hello AWW Didi, Tuma Mamata Beneficiary "&amp;E76&amp;" ra tanka ta account ku jau nahi enu "&amp;L76&amp;" for details call me 9178411732 Ramanuj Sir"</f>
        <v>#N/A</v>
      </c>
      <c r="S76" s="109"/>
    </row>
    <row r="77" spans="1:19" s="81" customFormat="1" hidden="1">
      <c r="A77" s="78">
        <v>76</v>
      </c>
      <c r="B77" s="78" t="s">
        <v>3799</v>
      </c>
      <c r="C77" s="80" t="e">
        <f>VLOOKUP(B77,'MAMATA UPDATE DATA'!A:AR,7,0)</f>
        <v>#N/A</v>
      </c>
      <c r="D77" s="80" t="e">
        <f>VLOOKUP(B77,'MAMATA UPDATE DATA'!A:AR,8,0)</f>
        <v>#N/A</v>
      </c>
      <c r="E77" s="82" t="e">
        <f>VLOOKUP(B77,'MAMATA UPDATE DATA'!A:AR,9,0)</f>
        <v>#N/A</v>
      </c>
      <c r="F77" s="82" t="e">
        <f>VLOOKUP(B77,'MAMATA UPDATE DATA'!A:AR,10,0)</f>
        <v>#N/A</v>
      </c>
      <c r="G77" s="80" t="e">
        <f>VLOOKUP(B77,'MAMATA UPDATE DATA'!A:AR,24,0)</f>
        <v>#N/A</v>
      </c>
      <c r="H77" s="31" t="e">
        <f>VLOOKUP(B77,'MAMATA UPDATE DATA'!A:AR,19,0)</f>
        <v>#N/A</v>
      </c>
      <c r="I77" s="80" t="e">
        <f>VLOOKUP(B77,'MAMATA UPDATE DATA'!A:AR,27,0)</f>
        <v>#N/A</v>
      </c>
      <c r="J77" s="7" t="e">
        <f>VLOOKUP(B77,'MAMATA UPDATE DATA'!A:AR,32,0)</f>
        <v>#N/A</v>
      </c>
      <c r="K77" s="78" t="e">
        <f>IF(VLOOKUP(B77,'MAMATA UPDATE DATA'!A:AR,29,0)=0,"1st","2nd")</f>
        <v>#N/A</v>
      </c>
      <c r="L77" s="105"/>
      <c r="M77" s="96"/>
      <c r="N77" s="80"/>
      <c r="S77" s="109"/>
    </row>
    <row r="78" spans="1:19" s="81" customFormat="1" ht="45" hidden="1">
      <c r="A78" s="78">
        <v>77</v>
      </c>
      <c r="B78" s="78" t="s">
        <v>3768</v>
      </c>
      <c r="C78" s="80" t="e">
        <f>VLOOKUP(B78,'MAMATA UPDATE DATA'!A:AR,7,0)</f>
        <v>#N/A</v>
      </c>
      <c r="D78" s="80" t="e">
        <f>VLOOKUP(B78,'MAMATA UPDATE DATA'!A:AR,8,0)</f>
        <v>#N/A</v>
      </c>
      <c r="E78" s="82" t="e">
        <f>VLOOKUP(B78,'MAMATA UPDATE DATA'!A:AR,9,0)</f>
        <v>#N/A</v>
      </c>
      <c r="F78" s="82" t="e">
        <f>VLOOKUP(B78,'MAMATA UPDATE DATA'!A:AR,10,0)</f>
        <v>#N/A</v>
      </c>
      <c r="G78" s="80" t="e">
        <f>VLOOKUP(B78,'MAMATA UPDATE DATA'!A:AR,24,0)</f>
        <v>#N/A</v>
      </c>
      <c r="H78" s="31" t="e">
        <f>VLOOKUP(B78,'MAMATA UPDATE DATA'!A:AR,19,0)</f>
        <v>#N/A</v>
      </c>
      <c r="I78" s="80" t="e">
        <f>VLOOKUP(B78,'MAMATA UPDATE DATA'!A:AR,27,0)</f>
        <v>#N/A</v>
      </c>
      <c r="J78" s="7" t="e">
        <f>VLOOKUP(B78,'MAMATA UPDATE DATA'!A:AR,32,0)</f>
        <v>#N/A</v>
      </c>
      <c r="K78" s="78" t="e">
        <f>IF(VLOOKUP(B78,'MAMATA UPDATE DATA'!A:AR,29,0)=0,"1st","2nd")</f>
        <v>#N/A</v>
      </c>
      <c r="L78" s="105" t="s">
        <v>3779</v>
      </c>
      <c r="M78" s="96"/>
      <c r="N78" s="80" t="e">
        <f>VLOOKUP(D78,MASTER!C:I,7,0)</f>
        <v>#N/A</v>
      </c>
      <c r="O78" s="81" t="e">
        <f>"Hello AWW Didi, Tuma Mamata Beneficiary "&amp;E78&amp;" ra tanka ta account ku jau nahi enu "&amp;L78&amp;" for details call me 9178411732 Ramanuj Sir"</f>
        <v>#N/A</v>
      </c>
      <c r="S78" s="109"/>
    </row>
    <row r="79" spans="1:19" s="81" customFormat="1" hidden="1">
      <c r="A79" s="78">
        <v>78</v>
      </c>
      <c r="B79" s="78" t="s">
        <v>3094</v>
      </c>
      <c r="C79" s="80" t="e">
        <f>VLOOKUP(B79,'MAMATA UPDATE DATA'!A:AR,7,0)</f>
        <v>#N/A</v>
      </c>
      <c r="D79" s="80" t="e">
        <f>VLOOKUP(B79,'MAMATA UPDATE DATA'!A:AR,8,0)</f>
        <v>#N/A</v>
      </c>
      <c r="E79" s="82" t="e">
        <f>VLOOKUP(B79,'MAMATA UPDATE DATA'!A:AR,9,0)</f>
        <v>#N/A</v>
      </c>
      <c r="F79" s="82" t="e">
        <f>VLOOKUP(B79,'MAMATA UPDATE DATA'!A:AR,10,0)</f>
        <v>#N/A</v>
      </c>
      <c r="G79" s="80" t="e">
        <f>VLOOKUP(B79,'MAMATA UPDATE DATA'!A:AR,24,0)</f>
        <v>#N/A</v>
      </c>
      <c r="H79" s="31" t="e">
        <f>VLOOKUP(B79,'MAMATA UPDATE DATA'!A:AR,19,0)</f>
        <v>#N/A</v>
      </c>
      <c r="I79" s="80" t="e">
        <f>VLOOKUP(B79,'MAMATA UPDATE DATA'!A:AR,27,0)</f>
        <v>#N/A</v>
      </c>
      <c r="J79" s="7" t="e">
        <f>VLOOKUP(B79,'MAMATA UPDATE DATA'!A:AR,32,0)</f>
        <v>#N/A</v>
      </c>
      <c r="K79" s="78" t="e">
        <f>IF(VLOOKUP(B79,'MAMATA UPDATE DATA'!A:AR,29,0)=0,"1st","2nd")</f>
        <v>#N/A</v>
      </c>
      <c r="L79" s="105"/>
      <c r="M79" s="96"/>
      <c r="N79" s="80"/>
      <c r="S79" s="109"/>
    </row>
    <row r="80" spans="1:19" s="81" customFormat="1" hidden="1">
      <c r="A80" s="78">
        <v>79</v>
      </c>
      <c r="B80" s="78" t="s">
        <v>3800</v>
      </c>
      <c r="C80" s="80" t="e">
        <f>VLOOKUP(B80,'MAMATA UPDATE DATA'!A:AR,7,0)</f>
        <v>#N/A</v>
      </c>
      <c r="D80" s="80" t="e">
        <f>VLOOKUP(B80,'MAMATA UPDATE DATA'!A:AR,8,0)</f>
        <v>#N/A</v>
      </c>
      <c r="E80" s="82" t="e">
        <f>VLOOKUP(B80,'MAMATA UPDATE DATA'!A:AR,9,0)</f>
        <v>#N/A</v>
      </c>
      <c r="F80" s="82" t="e">
        <f>VLOOKUP(B80,'MAMATA UPDATE DATA'!A:AR,10,0)</f>
        <v>#N/A</v>
      </c>
      <c r="G80" s="80" t="e">
        <f>VLOOKUP(B80,'MAMATA UPDATE DATA'!A:AR,24,0)</f>
        <v>#N/A</v>
      </c>
      <c r="H80" s="31" t="e">
        <f>VLOOKUP(B80,'MAMATA UPDATE DATA'!A:AR,19,0)</f>
        <v>#N/A</v>
      </c>
      <c r="I80" s="80" t="e">
        <f>VLOOKUP(B80,'MAMATA UPDATE DATA'!A:AR,27,0)</f>
        <v>#N/A</v>
      </c>
      <c r="J80" s="7" t="e">
        <f>VLOOKUP(B80,'MAMATA UPDATE DATA'!A:AR,32,0)</f>
        <v>#N/A</v>
      </c>
      <c r="K80" s="78" t="e">
        <f>IF(VLOOKUP(B80,'MAMATA UPDATE DATA'!A:AR,29,0)=0,"1st","2nd")</f>
        <v>#N/A</v>
      </c>
      <c r="L80" s="105"/>
      <c r="M80" s="96"/>
      <c r="N80" s="80"/>
      <c r="S80" s="109"/>
    </row>
    <row r="81" spans="1:19" s="81" customFormat="1" ht="45" hidden="1">
      <c r="A81" s="78">
        <v>80</v>
      </c>
      <c r="B81" s="78" t="s">
        <v>3399</v>
      </c>
      <c r="C81" s="80" t="e">
        <f>VLOOKUP(B81,'MAMATA UPDATE DATA'!A:AR,7,0)</f>
        <v>#N/A</v>
      </c>
      <c r="D81" s="80" t="e">
        <f>VLOOKUP(B81,'MAMATA UPDATE DATA'!A:AR,8,0)</f>
        <v>#N/A</v>
      </c>
      <c r="E81" s="82" t="e">
        <f>VLOOKUP(B81,'MAMATA UPDATE DATA'!A:AR,9,0)</f>
        <v>#N/A</v>
      </c>
      <c r="F81" s="82" t="e">
        <f>VLOOKUP(B81,'MAMATA UPDATE DATA'!A:AR,10,0)</f>
        <v>#N/A</v>
      </c>
      <c r="G81" s="80" t="e">
        <f>VLOOKUP(B81,'MAMATA UPDATE DATA'!A:AR,24,0)</f>
        <v>#N/A</v>
      </c>
      <c r="H81" s="31" t="e">
        <f>VLOOKUP(B81,'MAMATA UPDATE DATA'!A:AR,19,0)</f>
        <v>#N/A</v>
      </c>
      <c r="I81" s="80" t="e">
        <f>VLOOKUP(B81,'MAMATA UPDATE DATA'!A:AR,27,0)</f>
        <v>#N/A</v>
      </c>
      <c r="J81" s="7" t="e">
        <f>VLOOKUP(B81,'MAMATA UPDATE DATA'!A:AR,32,0)</f>
        <v>#N/A</v>
      </c>
      <c r="K81" s="78" t="e">
        <f>IF(VLOOKUP(B81,'MAMATA UPDATE DATA'!A:AR,29,0)=0,"1st","2nd")</f>
        <v>#N/A</v>
      </c>
      <c r="L81" s="105" t="s">
        <v>3779</v>
      </c>
      <c r="M81" s="96"/>
      <c r="N81" s="80" t="e">
        <f>VLOOKUP(D81,MASTER!C:I,7,0)</f>
        <v>#N/A</v>
      </c>
      <c r="O81" s="81" t="e">
        <f>"Hello AWW Didi, Tuma Mamata Beneficiary "&amp;E81&amp;" ra tanka ta account ku jau nahi enu "&amp;L81&amp;" for details call me 9178411732 Ramanuj Sir"</f>
        <v>#N/A</v>
      </c>
      <c r="S81" s="109"/>
    </row>
    <row r="82" spans="1:19" s="81" customFormat="1" ht="30" hidden="1">
      <c r="A82" s="78">
        <v>81</v>
      </c>
      <c r="B82" s="78" t="s">
        <v>3088</v>
      </c>
      <c r="C82" s="80" t="e">
        <f>VLOOKUP(B82,'MAMATA UPDATE DATA'!A:AR,7,0)</f>
        <v>#N/A</v>
      </c>
      <c r="D82" s="80" t="e">
        <f>VLOOKUP(B82,'MAMATA UPDATE DATA'!A:AR,8,0)</f>
        <v>#N/A</v>
      </c>
      <c r="E82" s="82" t="e">
        <f>VLOOKUP(B82,'MAMATA UPDATE DATA'!A:AR,9,0)</f>
        <v>#N/A</v>
      </c>
      <c r="F82" s="82" t="e">
        <f>VLOOKUP(B82,'MAMATA UPDATE DATA'!A:AR,10,0)</f>
        <v>#N/A</v>
      </c>
      <c r="G82" s="80" t="e">
        <f>VLOOKUP(B82,'MAMATA UPDATE DATA'!A:AR,24,0)</f>
        <v>#N/A</v>
      </c>
      <c r="H82" s="31" t="e">
        <f>VLOOKUP(B82,'MAMATA UPDATE DATA'!A:AR,19,0)</f>
        <v>#N/A</v>
      </c>
      <c r="I82" s="80" t="e">
        <f>VLOOKUP(B82,'MAMATA UPDATE DATA'!A:AR,27,0)</f>
        <v>#N/A</v>
      </c>
      <c r="J82" s="7" t="e">
        <f>VLOOKUP(B82,'MAMATA UPDATE DATA'!A:AR,32,0)</f>
        <v>#N/A</v>
      </c>
      <c r="K82" s="78" t="e">
        <f>IF(VLOOKUP(B82,'MAMATA UPDATE DATA'!A:AR,29,0)=0,"1st","2nd")</f>
        <v>#N/A</v>
      </c>
      <c r="L82" s="105"/>
      <c r="M82" s="96"/>
      <c r="N82" s="80"/>
      <c r="S82" s="109"/>
    </row>
    <row r="83" spans="1:19" s="81" customFormat="1" hidden="1">
      <c r="A83" s="78">
        <v>82</v>
      </c>
      <c r="B83" s="78" t="s">
        <v>3796</v>
      </c>
      <c r="C83" s="80" t="e">
        <f>VLOOKUP(B83,'MAMATA UPDATE DATA'!A:AR,7,0)</f>
        <v>#N/A</v>
      </c>
      <c r="D83" s="80" t="e">
        <f>VLOOKUP(B83,'MAMATA UPDATE DATA'!A:AR,8,0)</f>
        <v>#N/A</v>
      </c>
      <c r="E83" s="82" t="e">
        <f>VLOOKUP(B83,'MAMATA UPDATE DATA'!A:AR,9,0)</f>
        <v>#N/A</v>
      </c>
      <c r="F83" s="82" t="e">
        <f>VLOOKUP(B83,'MAMATA UPDATE DATA'!A:AR,10,0)</f>
        <v>#N/A</v>
      </c>
      <c r="G83" s="80" t="e">
        <f>VLOOKUP(B83,'MAMATA UPDATE DATA'!A:AR,24,0)</f>
        <v>#N/A</v>
      </c>
      <c r="H83" s="31" t="e">
        <f>VLOOKUP(B83,'MAMATA UPDATE DATA'!A:AR,19,0)</f>
        <v>#N/A</v>
      </c>
      <c r="I83" s="80" t="e">
        <f>VLOOKUP(B83,'MAMATA UPDATE DATA'!A:AR,27,0)</f>
        <v>#N/A</v>
      </c>
      <c r="J83" s="7" t="e">
        <f>VLOOKUP(B83,'MAMATA UPDATE DATA'!A:AR,32,0)</f>
        <v>#N/A</v>
      </c>
      <c r="K83" s="78" t="e">
        <f>IF(VLOOKUP(B83,'MAMATA UPDATE DATA'!A:AR,29,0)=0,"1st","2nd")</f>
        <v>#N/A</v>
      </c>
      <c r="L83" s="105"/>
      <c r="M83" s="96"/>
      <c r="N83" s="80"/>
      <c r="S83" s="109"/>
    </row>
    <row r="84" spans="1:19" s="81" customFormat="1" ht="30" hidden="1">
      <c r="A84" s="78">
        <v>83</v>
      </c>
      <c r="B84" s="78" t="s">
        <v>3767</v>
      </c>
      <c r="C84" s="80" t="e">
        <f>VLOOKUP(B84,'MAMATA UPDATE DATA'!A:AR,7,0)</f>
        <v>#N/A</v>
      </c>
      <c r="D84" s="80" t="e">
        <f>VLOOKUP(B84,'MAMATA UPDATE DATA'!A:AR,8,0)</f>
        <v>#N/A</v>
      </c>
      <c r="E84" s="82" t="e">
        <f>VLOOKUP(B84,'MAMATA UPDATE DATA'!A:AR,9,0)</f>
        <v>#N/A</v>
      </c>
      <c r="F84" s="82" t="e">
        <f>VLOOKUP(B84,'MAMATA UPDATE DATA'!A:AR,10,0)</f>
        <v>#N/A</v>
      </c>
      <c r="G84" s="80" t="e">
        <f>VLOOKUP(B84,'MAMATA UPDATE DATA'!A:AR,24,0)</f>
        <v>#N/A</v>
      </c>
      <c r="H84" s="31" t="e">
        <f>VLOOKUP(B84,'MAMATA UPDATE DATA'!A:AR,19,0)</f>
        <v>#N/A</v>
      </c>
      <c r="I84" s="80" t="e">
        <f>VLOOKUP(B84,'MAMATA UPDATE DATA'!A:AR,27,0)</f>
        <v>#N/A</v>
      </c>
      <c r="J84" s="7" t="e">
        <f>VLOOKUP(B84,'MAMATA UPDATE DATA'!A:AR,32,0)</f>
        <v>#N/A</v>
      </c>
      <c r="K84" s="78" t="e">
        <f>IF(VLOOKUP(B84,'MAMATA UPDATE DATA'!A:AR,29,0)=0,"1st","2nd")</f>
        <v>#N/A</v>
      </c>
      <c r="L84" s="105"/>
      <c r="M84" s="96"/>
      <c r="N84" s="80" t="e">
        <f>VLOOKUP(D84,MASTER!C:I,7,0)</f>
        <v>#N/A</v>
      </c>
      <c r="O84" s="81" t="e">
        <f>"Hello AWW Didi, Tuma Mamata Beneficiary "&amp;E84&amp;" ra tanka ta account ku jau nahi enu "&amp;L84&amp;" for details call me 9178411732 Ramanuj Sir"</f>
        <v>#N/A</v>
      </c>
      <c r="S84" s="109"/>
    </row>
    <row r="85" spans="1:19" s="81" customFormat="1" hidden="1">
      <c r="A85" s="78">
        <v>84</v>
      </c>
      <c r="B85" s="78" t="s">
        <v>3072</v>
      </c>
      <c r="C85" s="80" t="e">
        <f>VLOOKUP(B85,'MAMATA UPDATE DATA'!A:AR,7,0)</f>
        <v>#N/A</v>
      </c>
      <c r="D85" s="80" t="e">
        <f>VLOOKUP(B85,'MAMATA UPDATE DATA'!A:AR,8,0)</f>
        <v>#N/A</v>
      </c>
      <c r="E85" s="82" t="e">
        <f>VLOOKUP(B85,'MAMATA UPDATE DATA'!A:AR,9,0)</f>
        <v>#N/A</v>
      </c>
      <c r="F85" s="82" t="e">
        <f>VLOOKUP(B85,'MAMATA UPDATE DATA'!A:AR,10,0)</f>
        <v>#N/A</v>
      </c>
      <c r="G85" s="80" t="e">
        <f>VLOOKUP(B85,'MAMATA UPDATE DATA'!A:AR,24,0)</f>
        <v>#N/A</v>
      </c>
      <c r="H85" s="31" t="e">
        <f>VLOOKUP(B85,'MAMATA UPDATE DATA'!A:AR,19,0)</f>
        <v>#N/A</v>
      </c>
      <c r="I85" s="80" t="e">
        <f>VLOOKUP(B85,'MAMATA UPDATE DATA'!A:AR,27,0)</f>
        <v>#N/A</v>
      </c>
      <c r="J85" s="7" t="e">
        <f>VLOOKUP(B85,'MAMATA UPDATE DATA'!A:AR,32,0)</f>
        <v>#N/A</v>
      </c>
      <c r="K85" s="78" t="e">
        <f>IF(VLOOKUP(B85,'MAMATA UPDATE DATA'!A:AR,29,0)=0,"1st","2nd")</f>
        <v>#N/A</v>
      </c>
      <c r="L85" s="105"/>
      <c r="M85" s="96"/>
      <c r="N85" s="80"/>
      <c r="S85" s="109"/>
    </row>
  </sheetData>
  <autoFilter ref="A4:S85">
    <filterColumn colId="4"/>
    <filterColumn colId="8"/>
    <filterColumn colId="9">
      <filters>
        <filter val="OK 2ND CORRECTED"/>
      </filters>
    </filterColumn>
    <sortState ref="A5:R88">
      <sortCondition ref="C4"/>
    </sortState>
  </autoFilter>
  <sortState ref="B226:B277">
    <sortCondition ref="B226"/>
  </sortState>
  <mergeCells count="15">
    <mergeCell ref="A1:L1"/>
    <mergeCell ref="N2:N3"/>
    <mergeCell ref="K2:K3"/>
    <mergeCell ref="M2:M3"/>
    <mergeCell ref="C2:C3"/>
    <mergeCell ref="D2:D3"/>
    <mergeCell ref="E2:E3"/>
    <mergeCell ref="F2:F3"/>
    <mergeCell ref="L2:L3"/>
    <mergeCell ref="A2:A3"/>
    <mergeCell ref="H2:H3"/>
    <mergeCell ref="J2:J3"/>
    <mergeCell ref="B2:B3"/>
    <mergeCell ref="G2:G3"/>
    <mergeCell ref="I2:I3"/>
  </mergeCells>
  <conditionalFormatting sqref="L4 N4:O4 J2:J1048576">
    <cfRule type="containsText" dxfId="22" priority="12" operator="containsText" text="DOUBLE">
      <formula>NOT(ISERROR(SEARCH("DOUBLE",J2)))</formula>
    </cfRule>
    <cfRule type="containsText" dxfId="21" priority="13" operator="containsText" text="OK">
      <formula>NOT(ISERROR(SEARCH("OK",J2)))</formula>
    </cfRule>
    <cfRule type="containsText" dxfId="20" priority="14" operator="containsText" text="DELETE">
      <formula>NOT(ISERROR(SEARCH("DELETE",J2)))</formula>
    </cfRule>
  </conditionalFormatting>
  <conditionalFormatting sqref="S62:S72">
    <cfRule type="duplicateValues" dxfId="19" priority="8"/>
  </conditionalFormatting>
  <conditionalFormatting sqref="B1:B1048576">
    <cfRule type="duplicateValues" dxfId="18" priority="6"/>
  </conditionalFormatting>
  <conditionalFormatting sqref="S73:S85">
    <cfRule type="duplicateValues" dxfId="17" priority="5"/>
  </conditionalFormatting>
  <conditionalFormatting sqref="L8">
    <cfRule type="duplicateValues" dxfId="16" priority="4"/>
  </conditionalFormatting>
  <conditionalFormatting sqref="L9">
    <cfRule type="duplicateValues" dxfId="15" priority="2"/>
  </conditionalFormatting>
  <conditionalFormatting sqref="S21:S61 S2:S12">
    <cfRule type="duplicateValues" dxfId="14" priority="322"/>
  </conditionalFormatting>
  <conditionalFormatting sqref="S2:S61">
    <cfRule type="duplicateValues" dxfId="13" priority="325"/>
  </conditionalFormatting>
  <conditionalFormatting sqref="B2:B85">
    <cfRule type="duplicateValues" dxfId="12" priority="335"/>
  </conditionalFormatting>
  <pageMargins left="0.25" right="0.25" top="0.25" bottom="0.2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 filterMode="1"/>
  <dimension ref="A1:BB508"/>
  <sheetViews>
    <sheetView workbookViewId="0">
      <pane xSplit="8" ySplit="4" topLeftCell="AF125" activePane="bottomRight" state="frozen"/>
      <selection activeCell="A112" sqref="A112"/>
      <selection pane="topRight" activeCell="A112" sqref="A112"/>
      <selection pane="bottomLeft" activeCell="A112" sqref="A112"/>
      <selection pane="bottomRight" activeCell="AZ125" sqref="AZ125:AZ157"/>
    </sheetView>
  </sheetViews>
  <sheetFormatPr defaultColWidth="11.85546875" defaultRowHeight="15"/>
  <cols>
    <col min="1" max="1" width="15.85546875" style="19" hidden="1" customWidth="1"/>
    <col min="2" max="2" width="10.140625" style="19" hidden="1" customWidth="1"/>
    <col min="3" max="3" width="15.85546875" style="19" hidden="1" customWidth="1"/>
    <col min="4" max="4" width="7.85546875" style="40" customWidth="1"/>
    <col min="5" max="5" width="11.85546875" style="36" customWidth="1"/>
    <col min="6" max="6" width="11.7109375" style="36" customWidth="1"/>
    <col min="7" max="7" width="15.5703125" style="19" bestFit="1" customWidth="1"/>
    <col min="8" max="8" width="24.42578125" style="19" customWidth="1"/>
    <col min="9" max="9" width="29.42578125" style="19" customWidth="1"/>
    <col min="10" max="10" width="29.5703125" style="41" customWidth="1"/>
    <col min="11" max="11" width="21.28515625" style="41" customWidth="1"/>
    <col min="12" max="12" width="16.28515625" style="42" customWidth="1"/>
    <col min="13" max="13" width="23.7109375" style="36" customWidth="1"/>
    <col min="14" max="14" width="8" style="40" customWidth="1"/>
    <col min="15" max="15" width="6.85546875" style="40" customWidth="1"/>
    <col min="16" max="16" width="6.5703125" style="40" customWidth="1"/>
    <col min="17" max="17" width="7.85546875" style="40" customWidth="1"/>
    <col min="18" max="18" width="12.7109375" style="40" customWidth="1"/>
    <col min="19" max="20" width="11.85546875" style="40" customWidth="1"/>
    <col min="21" max="21" width="11" style="19" customWidth="1"/>
    <col min="22" max="22" width="5.7109375" style="40" customWidth="1"/>
    <col min="23" max="23" width="20.42578125" style="40" bestFit="1" customWidth="1"/>
    <col min="24" max="24" width="22.28515625" style="43" customWidth="1"/>
    <col min="25" max="25" width="23.5703125" style="40" customWidth="1"/>
    <col min="26" max="27" width="16.5703125" style="43" customWidth="1"/>
    <col min="28" max="28" width="17.5703125" style="19" customWidth="1"/>
    <col min="29" max="29" width="14.5703125" style="40" customWidth="1"/>
    <col min="30" max="30" width="17.28515625" style="40" customWidth="1"/>
    <col min="31" max="31" width="14.5703125" style="68" customWidth="1"/>
    <col min="32" max="32" width="18" style="19" customWidth="1"/>
    <col min="33" max="34" width="11.85546875" style="40"/>
    <col min="35" max="36" width="0" style="19" hidden="1" customWidth="1"/>
    <col min="37" max="37" width="11.85546875" style="19"/>
    <col min="38" max="39" width="10.42578125" style="19" customWidth="1"/>
    <col min="40" max="40" width="19" style="19" customWidth="1"/>
    <col min="41" max="41" width="0" style="19" hidden="1" customWidth="1"/>
    <col min="42" max="43" width="12" style="19" hidden="1" customWidth="1"/>
    <col min="44" max="48" width="0" style="19" hidden="1" customWidth="1"/>
    <col min="49" max="49" width="15.85546875" style="19" hidden="1" customWidth="1"/>
    <col min="50" max="51" width="0" style="19" hidden="1" customWidth="1"/>
    <col min="52" max="16384" width="11.85546875" style="19"/>
  </cols>
  <sheetData>
    <row r="1" spans="1:54" ht="18.75" customHeight="1">
      <c r="C1" s="50"/>
      <c r="D1" s="37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67"/>
      <c r="AF1" s="39">
        <f>1050*3</f>
        <v>3150</v>
      </c>
    </row>
    <row r="2" spans="1:54" ht="15" customHeight="1">
      <c r="A2" s="101"/>
      <c r="B2" s="101"/>
      <c r="C2" s="101"/>
      <c r="D2" s="101"/>
      <c r="E2" s="101"/>
      <c r="F2" s="101"/>
      <c r="G2" s="101"/>
      <c r="H2" s="101"/>
      <c r="I2" s="101"/>
      <c r="J2" s="102"/>
      <c r="K2" s="102"/>
      <c r="L2" s="102"/>
      <c r="M2" s="101"/>
      <c r="N2" s="103"/>
      <c r="O2" s="103"/>
      <c r="P2" s="103"/>
      <c r="Q2" s="103"/>
      <c r="R2" s="101"/>
      <c r="S2" s="101"/>
      <c r="T2" s="101"/>
      <c r="U2" s="103"/>
      <c r="V2" s="101"/>
      <c r="W2" s="101"/>
      <c r="X2" s="102"/>
      <c r="Y2" s="101"/>
      <c r="Z2" s="102"/>
      <c r="AA2" s="102"/>
      <c r="AB2" s="121" t="s">
        <v>9</v>
      </c>
      <c r="AC2" s="122"/>
      <c r="AD2" s="121" t="s">
        <v>10</v>
      </c>
      <c r="AE2" s="122"/>
      <c r="AF2" s="98" t="s">
        <v>3719</v>
      </c>
      <c r="BA2" s="19" t="s">
        <v>3844</v>
      </c>
      <c r="BB2" s="19" t="s">
        <v>3843</v>
      </c>
    </row>
    <row r="3" spans="1:54" s="40" customFormat="1" ht="76.5" customHeight="1">
      <c r="A3" s="101" t="s">
        <v>3073</v>
      </c>
      <c r="B3" s="101" t="s">
        <v>3394</v>
      </c>
      <c r="C3" s="101" t="s">
        <v>3118</v>
      </c>
      <c r="D3" s="101" t="s">
        <v>14</v>
      </c>
      <c r="E3" s="101" t="s">
        <v>2</v>
      </c>
      <c r="F3" s="101" t="s">
        <v>3</v>
      </c>
      <c r="G3" s="101" t="s">
        <v>4</v>
      </c>
      <c r="H3" s="101" t="s">
        <v>5</v>
      </c>
      <c r="I3" s="101" t="s">
        <v>22</v>
      </c>
      <c r="J3" s="102" t="s">
        <v>0</v>
      </c>
      <c r="K3" s="102" t="s">
        <v>11</v>
      </c>
      <c r="L3" s="102" t="s">
        <v>30</v>
      </c>
      <c r="M3" s="101" t="s">
        <v>1</v>
      </c>
      <c r="N3" s="103" t="s">
        <v>20</v>
      </c>
      <c r="O3" s="103" t="s">
        <v>19</v>
      </c>
      <c r="P3" s="103" t="s">
        <v>21</v>
      </c>
      <c r="Q3" s="103" t="s">
        <v>55</v>
      </c>
      <c r="R3" s="101" t="s">
        <v>15</v>
      </c>
      <c r="S3" s="101" t="s">
        <v>16</v>
      </c>
      <c r="T3" s="101" t="s">
        <v>17</v>
      </c>
      <c r="U3" s="103" t="s">
        <v>18</v>
      </c>
      <c r="V3" s="101" t="s">
        <v>23</v>
      </c>
      <c r="W3" s="101" t="s">
        <v>24</v>
      </c>
      <c r="X3" s="102" t="s">
        <v>6</v>
      </c>
      <c r="Y3" s="101" t="s">
        <v>7</v>
      </c>
      <c r="Z3" s="102" t="s">
        <v>8</v>
      </c>
      <c r="AA3" s="102" t="s">
        <v>12</v>
      </c>
      <c r="AB3" s="100" t="s">
        <v>3729</v>
      </c>
      <c r="AC3" s="100" t="s">
        <v>3730</v>
      </c>
      <c r="AD3" s="100" t="s">
        <v>3731</v>
      </c>
      <c r="AE3" s="66" t="s">
        <v>3732</v>
      </c>
      <c r="AF3" s="53" t="s">
        <v>13</v>
      </c>
      <c r="AG3" s="11" t="s">
        <v>2500</v>
      </c>
      <c r="AH3" s="11" t="s">
        <v>2501</v>
      </c>
      <c r="AI3" s="11"/>
      <c r="AJ3" s="11"/>
      <c r="AK3" s="11" t="s">
        <v>2513</v>
      </c>
      <c r="AL3" s="11" t="s">
        <v>3130</v>
      </c>
      <c r="AM3" s="11" t="s">
        <v>3131</v>
      </c>
      <c r="AN3" s="40" t="s">
        <v>3156</v>
      </c>
      <c r="AO3" s="40" t="s">
        <v>3290</v>
      </c>
      <c r="AP3" s="40" t="s">
        <v>3291</v>
      </c>
      <c r="AQ3" s="40" t="s">
        <v>3292</v>
      </c>
      <c r="AR3" s="40" t="s">
        <v>3371</v>
      </c>
      <c r="AS3" s="40" t="s">
        <v>3726</v>
      </c>
      <c r="AW3" s="40" t="s">
        <v>3837</v>
      </c>
      <c r="AX3" s="40" t="s">
        <v>3835</v>
      </c>
      <c r="AY3" s="40" t="s">
        <v>3836</v>
      </c>
      <c r="AZ3" s="40" t="s">
        <v>3842</v>
      </c>
    </row>
    <row r="4" spans="1:54" s="40" customFormat="1" ht="13.5" customHeight="1">
      <c r="A4" s="64">
        <v>0</v>
      </c>
      <c r="B4" s="75" t="s">
        <v>3393</v>
      </c>
      <c r="C4" s="111">
        <v>1</v>
      </c>
      <c r="D4" s="52">
        <v>2</v>
      </c>
      <c r="E4" s="99">
        <v>3</v>
      </c>
      <c r="F4" s="99">
        <v>4</v>
      </c>
      <c r="G4" s="99">
        <v>5</v>
      </c>
      <c r="H4" s="99">
        <v>6</v>
      </c>
      <c r="I4" s="99">
        <v>7</v>
      </c>
      <c r="J4" s="99">
        <v>8</v>
      </c>
      <c r="K4" s="99">
        <v>9</v>
      </c>
      <c r="L4" s="99">
        <v>10</v>
      </c>
      <c r="M4" s="99">
        <v>11</v>
      </c>
      <c r="N4" s="99">
        <v>12</v>
      </c>
      <c r="O4" s="99">
        <v>13</v>
      </c>
      <c r="P4" s="99">
        <v>14</v>
      </c>
      <c r="Q4" s="99">
        <v>15</v>
      </c>
      <c r="R4" s="99">
        <v>16</v>
      </c>
      <c r="S4" s="99">
        <v>17</v>
      </c>
      <c r="T4" s="99">
        <v>18</v>
      </c>
      <c r="U4" s="99">
        <v>19</v>
      </c>
      <c r="V4" s="99">
        <v>20</v>
      </c>
      <c r="W4" s="99">
        <v>21</v>
      </c>
      <c r="X4" s="99">
        <v>22</v>
      </c>
      <c r="Y4" s="99">
        <v>23</v>
      </c>
      <c r="Z4" s="99">
        <v>24</v>
      </c>
      <c r="AA4" s="99">
        <v>25</v>
      </c>
      <c r="AB4" s="99">
        <v>26</v>
      </c>
      <c r="AC4" s="99">
        <v>27</v>
      </c>
      <c r="AD4" s="99">
        <v>28</v>
      </c>
      <c r="AE4" s="99">
        <v>29</v>
      </c>
      <c r="AF4" s="112">
        <v>30</v>
      </c>
      <c r="AG4" s="107">
        <v>31</v>
      </c>
      <c r="AH4" s="107">
        <v>32</v>
      </c>
      <c r="AI4" s="99">
        <v>33</v>
      </c>
      <c r="AJ4" s="99">
        <v>34</v>
      </c>
      <c r="AK4" s="99">
        <v>35</v>
      </c>
      <c r="AL4" s="99">
        <v>36</v>
      </c>
      <c r="AM4" s="99">
        <v>37</v>
      </c>
      <c r="AN4" s="99">
        <v>38</v>
      </c>
      <c r="AO4" s="99">
        <v>39</v>
      </c>
      <c r="AP4" s="99">
        <v>40</v>
      </c>
      <c r="AQ4" s="99">
        <v>41</v>
      </c>
      <c r="AR4" s="99">
        <v>42</v>
      </c>
      <c r="AS4" s="99">
        <v>43</v>
      </c>
      <c r="AY4" s="40" t="s">
        <v>3834</v>
      </c>
    </row>
    <row r="5" spans="1:54" ht="20.25" hidden="1" customHeight="1">
      <c r="A5" s="19" t="s">
        <v>2545</v>
      </c>
      <c r="B5" s="19" t="s">
        <v>2455</v>
      </c>
      <c r="C5" s="72">
        <f t="shared" ref="C5:C68" si="0">VALUE(X5)</f>
        <v>84013767173</v>
      </c>
      <c r="D5" s="11">
        <v>1</v>
      </c>
      <c r="E5" s="12" t="s">
        <v>25</v>
      </c>
      <c r="F5" s="12" t="s">
        <v>109</v>
      </c>
      <c r="G5" s="4" t="s">
        <v>111</v>
      </c>
      <c r="H5" s="4" t="s">
        <v>118</v>
      </c>
      <c r="I5" s="13" t="s">
        <v>352</v>
      </c>
      <c r="J5" s="6" t="s">
        <v>1140</v>
      </c>
      <c r="K5" s="14" t="s">
        <v>1281</v>
      </c>
      <c r="L5" s="15"/>
      <c r="M5" s="4" t="str">
        <f t="shared" ref="M5:M68" si="1">H5&amp;" "&amp;G5&amp;" "&amp;F5</f>
        <v>RANIDONGRI HATIBANDHA SINAPALI</v>
      </c>
      <c r="N5" s="11" t="s">
        <v>26</v>
      </c>
      <c r="O5" s="11">
        <v>24</v>
      </c>
      <c r="P5" s="11">
        <v>1</v>
      </c>
      <c r="Q5" s="35" t="s">
        <v>26</v>
      </c>
      <c r="R5" s="3">
        <v>42448</v>
      </c>
      <c r="S5" s="3">
        <v>42375</v>
      </c>
      <c r="T5" s="3">
        <v>42793</v>
      </c>
      <c r="U5" s="11" t="s">
        <v>2290</v>
      </c>
      <c r="V5" s="11" t="s">
        <v>27</v>
      </c>
      <c r="W5" s="11" t="s">
        <v>1936</v>
      </c>
      <c r="X5" s="16">
        <v>84013767173</v>
      </c>
      <c r="Y5" s="11" t="s">
        <v>2261</v>
      </c>
      <c r="Z5" s="16" t="s">
        <v>2277</v>
      </c>
      <c r="AA5" s="17" t="s">
        <v>31</v>
      </c>
      <c r="AB5" s="3">
        <f t="shared" ref="AB5:AB68" si="2">S5+182</f>
        <v>42557</v>
      </c>
      <c r="AC5" s="3">
        <v>42705</v>
      </c>
      <c r="AD5" s="3">
        <f t="shared" ref="AD5:AD68" si="3">S5+570</f>
        <v>42945</v>
      </c>
      <c r="AE5" s="18">
        <v>43188</v>
      </c>
      <c r="AF5" s="4" t="s">
        <v>2293</v>
      </c>
      <c r="AG5" s="3">
        <v>43406</v>
      </c>
      <c r="AH5" s="3">
        <v>43433</v>
      </c>
      <c r="AI5" s="4" t="s">
        <v>2502</v>
      </c>
      <c r="AJ5" s="7"/>
      <c r="AK5" s="4" t="s">
        <v>2512</v>
      </c>
      <c r="AO5" s="19" t="e">
        <v>#N/A</v>
      </c>
      <c r="AP5" s="19" t="e">
        <v>#N/A</v>
      </c>
      <c r="AQ5" s="19" t="e">
        <v>#N/A</v>
      </c>
      <c r="AR5" s="19" t="e">
        <f>VLOOKUP(A5,#REF!,12,0)</f>
        <v>#REF!</v>
      </c>
      <c r="AS5" s="19" t="e">
        <f t="shared" ref="AS5:AS68" si="4">AR5=G5</f>
        <v>#REF!</v>
      </c>
      <c r="AX5" s="19" t="e">
        <v>#N/A</v>
      </c>
      <c r="AY5" s="19" t="b">
        <v>1</v>
      </c>
      <c r="AZ5" s="19">
        <v>1200</v>
      </c>
    </row>
    <row r="6" spans="1:54" ht="15" hidden="1" customHeight="1">
      <c r="A6" s="19" t="s">
        <v>2546</v>
      </c>
      <c r="C6" s="72">
        <f t="shared" si="0"/>
        <v>84012436743</v>
      </c>
      <c r="D6" s="11">
        <v>2</v>
      </c>
      <c r="E6" s="12" t="s">
        <v>25</v>
      </c>
      <c r="F6" s="12" t="s">
        <v>109</v>
      </c>
      <c r="G6" s="4" t="s">
        <v>110</v>
      </c>
      <c r="H6" s="4" t="s">
        <v>2281</v>
      </c>
      <c r="I6" s="13" t="s">
        <v>353</v>
      </c>
      <c r="J6" s="6" t="s">
        <v>419</v>
      </c>
      <c r="K6" s="14" t="s">
        <v>1282</v>
      </c>
      <c r="L6" s="15"/>
      <c r="M6" s="4" t="str">
        <f t="shared" si="1"/>
        <v>GADRAMAL CHATIAGUDA SINAPALI</v>
      </c>
      <c r="N6" s="11" t="s">
        <v>26</v>
      </c>
      <c r="O6" s="11">
        <v>24</v>
      </c>
      <c r="P6" s="11">
        <v>1</v>
      </c>
      <c r="Q6" s="35" t="s">
        <v>26</v>
      </c>
      <c r="R6" s="3">
        <v>42540</v>
      </c>
      <c r="S6" s="3">
        <v>42466</v>
      </c>
      <c r="T6" s="3">
        <v>42802</v>
      </c>
      <c r="U6" s="11" t="s">
        <v>2291</v>
      </c>
      <c r="V6" s="11" t="s">
        <v>27</v>
      </c>
      <c r="W6" s="11" t="s">
        <v>1936</v>
      </c>
      <c r="X6" s="16">
        <v>84012436743</v>
      </c>
      <c r="Y6" s="11" t="s">
        <v>2261</v>
      </c>
      <c r="Z6" s="16" t="s">
        <v>2277</v>
      </c>
      <c r="AA6" s="17" t="s">
        <v>31</v>
      </c>
      <c r="AB6" s="3">
        <f t="shared" si="2"/>
        <v>42648</v>
      </c>
      <c r="AC6" s="3">
        <v>42708</v>
      </c>
      <c r="AD6" s="3">
        <f t="shared" si="3"/>
        <v>43036</v>
      </c>
      <c r="AE6" s="18">
        <v>43188</v>
      </c>
      <c r="AF6" s="4" t="s">
        <v>2293</v>
      </c>
      <c r="AG6" s="3">
        <v>43406</v>
      </c>
      <c r="AH6" s="3">
        <v>43433</v>
      </c>
      <c r="AI6" s="4" t="s">
        <v>2502</v>
      </c>
      <c r="AJ6" s="4"/>
      <c r="AK6" s="4" t="s">
        <v>2512</v>
      </c>
      <c r="AO6" s="19" t="e">
        <v>#N/A</v>
      </c>
      <c r="AP6" s="19" t="e">
        <v>#N/A</v>
      </c>
      <c r="AQ6" s="19" t="e">
        <v>#N/A</v>
      </c>
      <c r="AR6" s="19" t="e">
        <f>VLOOKUP(A6,#REF!,12,0)</f>
        <v>#REF!</v>
      </c>
      <c r="AS6" s="19" t="e">
        <f t="shared" si="4"/>
        <v>#REF!</v>
      </c>
      <c r="AX6" s="19" t="e">
        <v>#N/A</v>
      </c>
      <c r="AY6" s="19" t="b">
        <v>1</v>
      </c>
      <c r="AZ6" s="19">
        <v>2300</v>
      </c>
    </row>
    <row r="7" spans="1:54" ht="15" hidden="1" customHeight="1">
      <c r="A7" s="19" t="s">
        <v>2547</v>
      </c>
      <c r="C7" s="72">
        <f t="shared" si="0"/>
        <v>84028501422</v>
      </c>
      <c r="D7" s="11">
        <v>3</v>
      </c>
      <c r="E7" s="12" t="s">
        <v>25</v>
      </c>
      <c r="F7" s="12" t="s">
        <v>109</v>
      </c>
      <c r="G7" s="4" t="s">
        <v>111</v>
      </c>
      <c r="H7" s="4" t="s">
        <v>119</v>
      </c>
      <c r="I7" s="13" t="s">
        <v>354</v>
      </c>
      <c r="J7" s="12" t="s">
        <v>355</v>
      </c>
      <c r="K7" s="33" t="s">
        <v>1283</v>
      </c>
      <c r="L7" s="34" t="s">
        <v>1652</v>
      </c>
      <c r="M7" s="4" t="str">
        <f t="shared" si="1"/>
        <v>SCHOOLPADA HATIBANDHA SINAPALI</v>
      </c>
      <c r="N7" s="11" t="s">
        <v>26</v>
      </c>
      <c r="O7" s="11">
        <v>21</v>
      </c>
      <c r="P7" s="11">
        <v>0</v>
      </c>
      <c r="Q7" s="35" t="s">
        <v>26</v>
      </c>
      <c r="R7" s="3">
        <v>42640</v>
      </c>
      <c r="S7" s="3">
        <v>42556</v>
      </c>
      <c r="T7" s="3"/>
      <c r="U7" s="11"/>
      <c r="V7" s="11" t="s">
        <v>27</v>
      </c>
      <c r="W7" s="11" t="s">
        <v>1936</v>
      </c>
      <c r="X7" s="16" t="s">
        <v>1937</v>
      </c>
      <c r="Y7" s="11" t="s">
        <v>2261</v>
      </c>
      <c r="Z7" s="16" t="s">
        <v>2277</v>
      </c>
      <c r="AA7" s="35" t="s">
        <v>31</v>
      </c>
      <c r="AB7" s="3">
        <f t="shared" si="2"/>
        <v>42738</v>
      </c>
      <c r="AC7" s="3">
        <v>42740</v>
      </c>
      <c r="AD7" s="3">
        <f t="shared" si="3"/>
        <v>43126</v>
      </c>
      <c r="AE7" s="3">
        <v>43791</v>
      </c>
      <c r="AF7" s="4" t="s">
        <v>2293</v>
      </c>
      <c r="AG7" s="3">
        <v>43805</v>
      </c>
      <c r="AH7" s="3">
        <v>43805</v>
      </c>
      <c r="AI7" s="4" t="s">
        <v>2502</v>
      </c>
      <c r="AJ7" s="7"/>
      <c r="AK7" s="4" t="s">
        <v>2512</v>
      </c>
      <c r="AO7" s="19" t="e">
        <v>#N/A</v>
      </c>
      <c r="AP7" s="19" t="e">
        <v>#N/A</v>
      </c>
      <c r="AQ7" s="19" t="e">
        <v>#N/A</v>
      </c>
      <c r="AR7" s="19" t="e">
        <f>VLOOKUP(A7,#REF!,12,0)</f>
        <v>#REF!</v>
      </c>
      <c r="AS7" s="19" t="e">
        <f t="shared" si="4"/>
        <v>#REF!</v>
      </c>
      <c r="AX7" s="19" t="e">
        <v>#N/A</v>
      </c>
      <c r="AY7" s="19" t="b">
        <v>1</v>
      </c>
      <c r="AZ7" s="19">
        <v>3400</v>
      </c>
    </row>
    <row r="8" spans="1:54" ht="15" hidden="1" customHeight="1">
      <c r="A8" s="19" t="s">
        <v>2548</v>
      </c>
      <c r="C8" s="72">
        <f t="shared" si="0"/>
        <v>84024223899</v>
      </c>
      <c r="D8" s="11">
        <v>4</v>
      </c>
      <c r="E8" s="12" t="s">
        <v>25</v>
      </c>
      <c r="F8" s="12" t="s">
        <v>109</v>
      </c>
      <c r="G8" s="4" t="s">
        <v>110</v>
      </c>
      <c r="H8" s="4" t="s">
        <v>2281</v>
      </c>
      <c r="I8" s="13" t="s">
        <v>356</v>
      </c>
      <c r="J8" s="12" t="s">
        <v>357</v>
      </c>
      <c r="K8" s="33" t="s">
        <v>1284</v>
      </c>
      <c r="L8" s="34"/>
      <c r="M8" s="4" t="str">
        <f t="shared" si="1"/>
        <v>GADRAMAL CHATIAGUDA SINAPALI</v>
      </c>
      <c r="N8" s="11" t="s">
        <v>26</v>
      </c>
      <c r="O8" s="11">
        <v>27</v>
      </c>
      <c r="P8" s="11">
        <v>1</v>
      </c>
      <c r="Q8" s="35" t="s">
        <v>26</v>
      </c>
      <c r="R8" s="3">
        <v>42708</v>
      </c>
      <c r="S8" s="3">
        <v>42589</v>
      </c>
      <c r="T8" s="3"/>
      <c r="U8" s="11"/>
      <c r="V8" s="11" t="s">
        <v>27</v>
      </c>
      <c r="W8" s="11" t="s">
        <v>1936</v>
      </c>
      <c r="X8" s="16">
        <v>84024223899</v>
      </c>
      <c r="Y8" s="11" t="s">
        <v>2261</v>
      </c>
      <c r="Z8" s="11" t="s">
        <v>2277</v>
      </c>
      <c r="AA8" s="35" t="s">
        <v>31</v>
      </c>
      <c r="AB8" s="3">
        <f t="shared" si="2"/>
        <v>42771</v>
      </c>
      <c r="AC8" s="3">
        <v>42655</v>
      </c>
      <c r="AD8" s="3">
        <f t="shared" si="3"/>
        <v>43159</v>
      </c>
      <c r="AE8" s="3">
        <v>43791</v>
      </c>
      <c r="AF8" s="4" t="s">
        <v>2293</v>
      </c>
      <c r="AG8" s="3">
        <v>43805</v>
      </c>
      <c r="AH8" s="3">
        <v>43805</v>
      </c>
      <c r="AI8" s="4" t="s">
        <v>2502</v>
      </c>
      <c r="AJ8" s="7"/>
      <c r="AK8" s="4" t="s">
        <v>2512</v>
      </c>
      <c r="AO8" s="19" t="e">
        <v>#N/A</v>
      </c>
      <c r="AP8" s="19" t="e">
        <v>#N/A</v>
      </c>
      <c r="AQ8" s="19" t="e">
        <v>#N/A</v>
      </c>
      <c r="AR8" s="19" t="e">
        <f>VLOOKUP(A8,#REF!,12,0)</f>
        <v>#REF!</v>
      </c>
      <c r="AS8" s="19" t="e">
        <f t="shared" si="4"/>
        <v>#REF!</v>
      </c>
      <c r="AX8" s="19" t="e">
        <v>#N/A</v>
      </c>
      <c r="AY8" s="19" t="b">
        <v>1</v>
      </c>
      <c r="AZ8" s="19">
        <v>4500</v>
      </c>
    </row>
    <row r="9" spans="1:54" ht="15" hidden="1" customHeight="1">
      <c r="A9" s="19" t="s">
        <v>2549</v>
      </c>
      <c r="C9" s="72">
        <f t="shared" si="0"/>
        <v>84022461291</v>
      </c>
      <c r="D9" s="11">
        <v>5</v>
      </c>
      <c r="E9" s="12" t="s">
        <v>25</v>
      </c>
      <c r="F9" s="12" t="s">
        <v>109</v>
      </c>
      <c r="G9" s="4" t="s">
        <v>111</v>
      </c>
      <c r="H9" s="4" t="s">
        <v>120</v>
      </c>
      <c r="I9" s="13" t="s">
        <v>358</v>
      </c>
      <c r="J9" s="12" t="s">
        <v>359</v>
      </c>
      <c r="K9" s="33" t="s">
        <v>1285</v>
      </c>
      <c r="L9" s="34" t="s">
        <v>1653</v>
      </c>
      <c r="M9" s="4" t="str">
        <f t="shared" si="1"/>
        <v>HAT-COLONYPADA HATIBANDHA SINAPALI</v>
      </c>
      <c r="N9" s="11" t="s">
        <v>26</v>
      </c>
      <c r="O9" s="11">
        <v>19</v>
      </c>
      <c r="P9" s="11">
        <v>0</v>
      </c>
      <c r="Q9" s="35" t="s">
        <v>26</v>
      </c>
      <c r="R9" s="3">
        <v>42626</v>
      </c>
      <c r="S9" s="3">
        <v>42537</v>
      </c>
      <c r="T9" s="3">
        <v>42803</v>
      </c>
      <c r="U9" s="11" t="s">
        <v>2290</v>
      </c>
      <c r="V9" s="11" t="s">
        <v>27</v>
      </c>
      <c r="W9" s="11" t="s">
        <v>1936</v>
      </c>
      <c r="X9" s="16" t="s">
        <v>1938</v>
      </c>
      <c r="Y9" s="11" t="s">
        <v>2261</v>
      </c>
      <c r="Z9" s="11" t="s">
        <v>2277</v>
      </c>
      <c r="AA9" s="35" t="s">
        <v>31</v>
      </c>
      <c r="AB9" s="3">
        <f t="shared" si="2"/>
        <v>42719</v>
      </c>
      <c r="AC9" s="3">
        <v>42720</v>
      </c>
      <c r="AD9" s="3">
        <f t="shared" si="3"/>
        <v>43107</v>
      </c>
      <c r="AE9" s="3">
        <v>43791</v>
      </c>
      <c r="AF9" s="4" t="s">
        <v>2293</v>
      </c>
      <c r="AG9" s="3">
        <v>43724</v>
      </c>
      <c r="AH9" s="3">
        <v>43724</v>
      </c>
      <c r="AI9" s="4" t="s">
        <v>2502</v>
      </c>
      <c r="AJ9" s="7"/>
      <c r="AK9" s="4" t="s">
        <v>2512</v>
      </c>
      <c r="AO9" s="19" t="e">
        <v>#N/A</v>
      </c>
      <c r="AP9" s="19" t="e">
        <v>#N/A</v>
      </c>
      <c r="AQ9" s="19" t="e">
        <v>#N/A</v>
      </c>
      <c r="AR9" s="19" t="e">
        <f>VLOOKUP(A9,#REF!,12,0)</f>
        <v>#REF!</v>
      </c>
      <c r="AS9" s="19" t="e">
        <f t="shared" si="4"/>
        <v>#REF!</v>
      </c>
      <c r="AX9" s="19" t="e">
        <v>#N/A</v>
      </c>
      <c r="AY9" s="19" t="b">
        <v>1</v>
      </c>
      <c r="AZ9" s="19">
        <v>5600</v>
      </c>
    </row>
    <row r="10" spans="1:54" ht="15" hidden="1" customHeight="1">
      <c r="A10" s="19" t="s">
        <v>2550</v>
      </c>
      <c r="C10" s="72">
        <f t="shared" si="0"/>
        <v>84009055660</v>
      </c>
      <c r="D10" s="11">
        <v>6</v>
      </c>
      <c r="E10" s="12" t="s">
        <v>25</v>
      </c>
      <c r="F10" s="12" t="s">
        <v>109</v>
      </c>
      <c r="G10" s="4" t="s">
        <v>111</v>
      </c>
      <c r="H10" s="8" t="s">
        <v>121</v>
      </c>
      <c r="I10" s="13" t="s">
        <v>360</v>
      </c>
      <c r="J10" s="6" t="s">
        <v>1141</v>
      </c>
      <c r="K10" s="14" t="s">
        <v>1286</v>
      </c>
      <c r="L10" s="15"/>
      <c r="M10" s="4" t="str">
        <f t="shared" si="1"/>
        <v>DHULUMUNDA HATIBANDHA SINAPALI</v>
      </c>
      <c r="N10" s="11" t="s">
        <v>26</v>
      </c>
      <c r="O10" s="11">
        <v>24</v>
      </c>
      <c r="P10" s="11">
        <v>1</v>
      </c>
      <c r="Q10" s="35" t="s">
        <v>26</v>
      </c>
      <c r="R10" s="3">
        <v>42629</v>
      </c>
      <c r="S10" s="3">
        <v>42569</v>
      </c>
      <c r="T10" s="3">
        <v>42843</v>
      </c>
      <c r="U10" s="11" t="s">
        <v>2291</v>
      </c>
      <c r="V10" s="11" t="s">
        <v>27</v>
      </c>
      <c r="W10" s="11" t="s">
        <v>1936</v>
      </c>
      <c r="X10" s="16">
        <v>84009055660</v>
      </c>
      <c r="Y10" s="11" t="s">
        <v>2261</v>
      </c>
      <c r="Z10" s="16" t="s">
        <v>2277</v>
      </c>
      <c r="AA10" s="17" t="s">
        <v>31</v>
      </c>
      <c r="AB10" s="3">
        <f t="shared" si="2"/>
        <v>42751</v>
      </c>
      <c r="AC10" s="3">
        <v>42753</v>
      </c>
      <c r="AD10" s="3">
        <f t="shared" si="3"/>
        <v>43139</v>
      </c>
      <c r="AE10" s="18">
        <v>43188</v>
      </c>
      <c r="AF10" s="4" t="s">
        <v>2293</v>
      </c>
      <c r="AG10" s="3">
        <v>43433</v>
      </c>
      <c r="AH10" s="3">
        <v>43406</v>
      </c>
      <c r="AI10" s="4" t="s">
        <v>2502</v>
      </c>
      <c r="AJ10" s="4"/>
      <c r="AK10" s="4" t="s">
        <v>2512</v>
      </c>
      <c r="AO10" s="19" t="e">
        <v>#N/A</v>
      </c>
      <c r="AP10" s="19" t="e">
        <v>#N/A</v>
      </c>
      <c r="AQ10" s="19" t="e">
        <v>#N/A</v>
      </c>
      <c r="AR10" s="19" t="e">
        <f>VLOOKUP(A10,#REF!,12,0)</f>
        <v>#REF!</v>
      </c>
      <c r="AS10" s="19" t="e">
        <f t="shared" si="4"/>
        <v>#REF!</v>
      </c>
      <c r="AX10" s="19" t="e">
        <v>#N/A</v>
      </c>
      <c r="AY10" s="19" t="b">
        <v>1</v>
      </c>
      <c r="AZ10" s="19">
        <v>6700</v>
      </c>
    </row>
    <row r="11" spans="1:54" ht="15" hidden="1" customHeight="1">
      <c r="A11" s="19" t="s">
        <v>2551</v>
      </c>
      <c r="C11" s="72">
        <f t="shared" si="0"/>
        <v>84010886466</v>
      </c>
      <c r="D11" s="11">
        <v>7</v>
      </c>
      <c r="E11" s="12" t="s">
        <v>25</v>
      </c>
      <c r="F11" s="12" t="s">
        <v>109</v>
      </c>
      <c r="G11" s="4" t="s">
        <v>111</v>
      </c>
      <c r="H11" s="4" t="s">
        <v>122</v>
      </c>
      <c r="I11" s="13" t="s">
        <v>361</v>
      </c>
      <c r="J11" s="6" t="s">
        <v>1142</v>
      </c>
      <c r="K11" s="14" t="s">
        <v>1287</v>
      </c>
      <c r="L11" s="15"/>
      <c r="M11" s="4" t="str">
        <f t="shared" si="1"/>
        <v>HATIBANDHA-I HATIBANDHA SINAPALI</v>
      </c>
      <c r="N11" s="11" t="s">
        <v>26</v>
      </c>
      <c r="O11" s="11">
        <v>24</v>
      </c>
      <c r="P11" s="11">
        <v>1</v>
      </c>
      <c r="Q11" s="35" t="s">
        <v>26</v>
      </c>
      <c r="R11" s="3">
        <v>42539</v>
      </c>
      <c r="S11" s="3">
        <v>42409</v>
      </c>
      <c r="T11" s="3">
        <v>42804</v>
      </c>
      <c r="U11" s="11" t="s">
        <v>2290</v>
      </c>
      <c r="V11" s="11" t="s">
        <v>27</v>
      </c>
      <c r="W11" s="11" t="s">
        <v>1936</v>
      </c>
      <c r="X11" s="16">
        <v>84010886466</v>
      </c>
      <c r="Y11" s="11" t="s">
        <v>2261</v>
      </c>
      <c r="Z11" s="11" t="s">
        <v>2277</v>
      </c>
      <c r="AA11" s="17" t="s">
        <v>31</v>
      </c>
      <c r="AB11" s="3">
        <f t="shared" si="2"/>
        <v>42591</v>
      </c>
      <c r="AC11" s="3">
        <v>42722</v>
      </c>
      <c r="AD11" s="3">
        <f t="shared" si="3"/>
        <v>42979</v>
      </c>
      <c r="AE11" s="18">
        <v>43188</v>
      </c>
      <c r="AF11" s="4" t="s">
        <v>2293</v>
      </c>
      <c r="AG11" s="3">
        <v>43406</v>
      </c>
      <c r="AH11" s="3">
        <v>43406</v>
      </c>
      <c r="AI11" s="4" t="s">
        <v>2502</v>
      </c>
      <c r="AJ11" s="4"/>
      <c r="AK11" s="4" t="s">
        <v>2512</v>
      </c>
      <c r="AO11" s="19" t="e">
        <v>#N/A</v>
      </c>
      <c r="AP11" s="19" t="e">
        <v>#N/A</v>
      </c>
      <c r="AQ11" s="19" t="e">
        <v>#N/A</v>
      </c>
      <c r="AR11" s="19" t="e">
        <f>VLOOKUP(A11,#REF!,12,0)</f>
        <v>#REF!</v>
      </c>
      <c r="AS11" s="19" t="e">
        <f t="shared" si="4"/>
        <v>#REF!</v>
      </c>
      <c r="AX11" s="19" t="e">
        <v>#N/A</v>
      </c>
      <c r="AY11" s="19" t="b">
        <v>1</v>
      </c>
      <c r="AZ11" s="19">
        <v>7800</v>
      </c>
    </row>
    <row r="12" spans="1:54" ht="15" hidden="1" customHeight="1">
      <c r="A12" s="19" t="s">
        <v>2552</v>
      </c>
      <c r="C12" s="72">
        <f t="shared" si="0"/>
        <v>84006407196</v>
      </c>
      <c r="D12" s="11">
        <v>8</v>
      </c>
      <c r="E12" s="12" t="s">
        <v>25</v>
      </c>
      <c r="F12" s="12" t="s">
        <v>109</v>
      </c>
      <c r="G12" s="4" t="s">
        <v>111</v>
      </c>
      <c r="H12" s="4" t="s">
        <v>337</v>
      </c>
      <c r="I12" s="13" t="s">
        <v>362</v>
      </c>
      <c r="J12" s="6" t="s">
        <v>1143</v>
      </c>
      <c r="K12" s="14" t="s">
        <v>1288</v>
      </c>
      <c r="L12" s="15"/>
      <c r="M12" s="4" t="str">
        <f t="shared" si="1"/>
        <v>CHALNA-II HATIBANDHA SINAPALI</v>
      </c>
      <c r="N12" s="11" t="s">
        <v>26</v>
      </c>
      <c r="O12" s="11">
        <v>24</v>
      </c>
      <c r="P12" s="11">
        <v>1</v>
      </c>
      <c r="Q12" s="35" t="s">
        <v>26</v>
      </c>
      <c r="R12" s="3">
        <v>42633</v>
      </c>
      <c r="S12" s="3">
        <v>42571</v>
      </c>
      <c r="T12" s="3">
        <v>42845</v>
      </c>
      <c r="U12" s="11" t="s">
        <v>2291</v>
      </c>
      <c r="V12" s="11" t="s">
        <v>27</v>
      </c>
      <c r="W12" s="11" t="s">
        <v>1936</v>
      </c>
      <c r="X12" s="16">
        <v>84006407196</v>
      </c>
      <c r="Y12" s="11" t="s">
        <v>2261</v>
      </c>
      <c r="Z12" s="16" t="s">
        <v>2277</v>
      </c>
      <c r="AA12" s="17" t="s">
        <v>31</v>
      </c>
      <c r="AB12" s="3">
        <f t="shared" si="2"/>
        <v>42753</v>
      </c>
      <c r="AC12" s="3">
        <v>42755</v>
      </c>
      <c r="AD12" s="3">
        <f t="shared" si="3"/>
        <v>43141</v>
      </c>
      <c r="AE12" s="18">
        <v>43188</v>
      </c>
      <c r="AF12" s="4" t="s">
        <v>2293</v>
      </c>
      <c r="AG12" s="3">
        <v>43433</v>
      </c>
      <c r="AH12" s="3">
        <v>43433</v>
      </c>
      <c r="AI12" s="4" t="s">
        <v>2502</v>
      </c>
      <c r="AJ12" s="4"/>
      <c r="AK12" s="4" t="s">
        <v>2512</v>
      </c>
      <c r="AO12" s="19" t="e">
        <v>#N/A</v>
      </c>
      <c r="AP12" s="19" t="e">
        <v>#N/A</v>
      </c>
      <c r="AQ12" s="19" t="e">
        <v>#N/A</v>
      </c>
      <c r="AR12" s="19" t="e">
        <f>VLOOKUP(A12,#REF!,12,0)</f>
        <v>#REF!</v>
      </c>
      <c r="AS12" s="19" t="e">
        <f t="shared" si="4"/>
        <v>#REF!</v>
      </c>
      <c r="AX12" s="19" t="e">
        <v>#N/A</v>
      </c>
      <c r="AY12" s="19" t="b">
        <v>1</v>
      </c>
      <c r="AZ12" s="19">
        <v>8900</v>
      </c>
    </row>
    <row r="13" spans="1:54" ht="15" hidden="1" customHeight="1">
      <c r="A13" s="19" t="s">
        <v>2553</v>
      </c>
      <c r="C13" s="72">
        <f t="shared" si="0"/>
        <v>84027880513</v>
      </c>
      <c r="D13" s="11">
        <v>9</v>
      </c>
      <c r="E13" s="12" t="s">
        <v>25</v>
      </c>
      <c r="F13" s="12" t="s">
        <v>109</v>
      </c>
      <c r="G13" s="4" t="s">
        <v>110</v>
      </c>
      <c r="H13" s="4" t="s">
        <v>123</v>
      </c>
      <c r="I13" s="13" t="s">
        <v>363</v>
      </c>
      <c r="J13" s="12" t="s">
        <v>1144</v>
      </c>
      <c r="K13" s="33" t="s">
        <v>1289</v>
      </c>
      <c r="L13" s="34"/>
      <c r="M13" s="4" t="str">
        <f t="shared" si="1"/>
        <v>BAIGAPADA CHATIAGUDA SINAPALI</v>
      </c>
      <c r="N13" s="11" t="s">
        <v>26</v>
      </c>
      <c r="O13" s="11">
        <v>24</v>
      </c>
      <c r="P13" s="11">
        <v>1</v>
      </c>
      <c r="Q13" s="35" t="s">
        <v>26</v>
      </c>
      <c r="R13" s="3">
        <v>42640</v>
      </c>
      <c r="S13" s="3">
        <v>42541</v>
      </c>
      <c r="T13" s="3"/>
      <c r="U13" s="11"/>
      <c r="V13" s="11" t="s">
        <v>27</v>
      </c>
      <c r="W13" s="11" t="s">
        <v>1936</v>
      </c>
      <c r="X13" s="16">
        <v>84027880513</v>
      </c>
      <c r="Y13" s="11" t="s">
        <v>2261</v>
      </c>
      <c r="Z13" s="16" t="s">
        <v>2277</v>
      </c>
      <c r="AA13" s="35" t="s">
        <v>31</v>
      </c>
      <c r="AB13" s="3">
        <f t="shared" si="2"/>
        <v>42723</v>
      </c>
      <c r="AC13" s="3">
        <v>42724</v>
      </c>
      <c r="AD13" s="3">
        <f t="shared" si="3"/>
        <v>43111</v>
      </c>
      <c r="AE13" s="3">
        <v>43791</v>
      </c>
      <c r="AF13" s="4" t="s">
        <v>2293</v>
      </c>
      <c r="AG13" s="3">
        <v>43805</v>
      </c>
      <c r="AH13" s="3">
        <v>43805</v>
      </c>
      <c r="AI13" s="4" t="s">
        <v>2502</v>
      </c>
      <c r="AJ13" s="7"/>
      <c r="AK13" s="4" t="s">
        <v>2512</v>
      </c>
      <c r="AO13" s="19" t="e">
        <v>#N/A</v>
      </c>
      <c r="AP13" s="19" t="e">
        <v>#N/A</v>
      </c>
      <c r="AQ13" s="19" t="e">
        <v>#N/A</v>
      </c>
      <c r="AR13" s="19" t="e">
        <f>VLOOKUP(A13,#REF!,12,0)</f>
        <v>#REF!</v>
      </c>
      <c r="AS13" s="19" t="e">
        <f t="shared" si="4"/>
        <v>#REF!</v>
      </c>
      <c r="AX13" s="19" t="e">
        <v>#N/A</v>
      </c>
      <c r="AY13" s="19" t="b">
        <v>1</v>
      </c>
      <c r="AZ13" s="19">
        <v>0</v>
      </c>
    </row>
    <row r="14" spans="1:54" s="46" customFormat="1" ht="15" hidden="1" customHeight="1">
      <c r="A14" s="19" t="s">
        <v>2554</v>
      </c>
      <c r="B14" s="19"/>
      <c r="C14" s="72">
        <f t="shared" si="0"/>
        <v>84007091768</v>
      </c>
      <c r="D14" s="11">
        <v>10</v>
      </c>
      <c r="E14" s="12" t="s">
        <v>25</v>
      </c>
      <c r="F14" s="12" t="s">
        <v>109</v>
      </c>
      <c r="G14" s="4" t="s">
        <v>100</v>
      </c>
      <c r="H14" s="4" t="s">
        <v>124</v>
      </c>
      <c r="I14" s="13" t="s">
        <v>364</v>
      </c>
      <c r="J14" s="6" t="s">
        <v>1145</v>
      </c>
      <c r="K14" s="14" t="s">
        <v>1290</v>
      </c>
      <c r="L14" s="15" t="s">
        <v>3293</v>
      </c>
      <c r="M14" s="4" t="str">
        <f t="shared" si="1"/>
        <v>JARELPADAR BHARUAMUNDA SINAPALI</v>
      </c>
      <c r="N14" s="11" t="s">
        <v>26</v>
      </c>
      <c r="O14" s="11">
        <v>24</v>
      </c>
      <c r="P14" s="11">
        <v>1</v>
      </c>
      <c r="Q14" s="35" t="s">
        <v>26</v>
      </c>
      <c r="R14" s="3">
        <v>42500</v>
      </c>
      <c r="S14" s="3">
        <v>42408</v>
      </c>
      <c r="T14" s="3">
        <v>42839</v>
      </c>
      <c r="U14" s="11" t="s">
        <v>2290</v>
      </c>
      <c r="V14" s="11" t="s">
        <v>27</v>
      </c>
      <c r="W14" s="11" t="s">
        <v>1936</v>
      </c>
      <c r="X14" s="16">
        <v>84007091768</v>
      </c>
      <c r="Y14" s="11" t="s">
        <v>2261</v>
      </c>
      <c r="Z14" s="16" t="s">
        <v>2277</v>
      </c>
      <c r="AA14" s="17" t="s">
        <v>31</v>
      </c>
      <c r="AB14" s="3">
        <f t="shared" si="2"/>
        <v>42590</v>
      </c>
      <c r="AC14" s="3">
        <v>43002</v>
      </c>
      <c r="AD14" s="3">
        <f t="shared" si="3"/>
        <v>42978</v>
      </c>
      <c r="AE14" s="18">
        <v>43188</v>
      </c>
      <c r="AF14" s="4" t="s">
        <v>2293</v>
      </c>
      <c r="AG14" s="3">
        <v>43406</v>
      </c>
      <c r="AH14" s="3">
        <v>43433</v>
      </c>
      <c r="AI14" s="4" t="s">
        <v>2502</v>
      </c>
      <c r="AJ14" s="7"/>
      <c r="AK14" s="4" t="s">
        <v>2512</v>
      </c>
      <c r="AL14" s="19"/>
      <c r="AM14" s="19"/>
      <c r="AN14" s="19">
        <v>8018560914</v>
      </c>
      <c r="AO14" s="19">
        <v>8018560914</v>
      </c>
      <c r="AP14" s="19" t="s">
        <v>1290</v>
      </c>
      <c r="AQ14" s="19" t="s">
        <v>3293</v>
      </c>
      <c r="AR14" s="19" t="e">
        <f>VLOOKUP(A14,#REF!,12,0)</f>
        <v>#REF!</v>
      </c>
      <c r="AS14" s="19" t="e">
        <f t="shared" si="4"/>
        <v>#REF!</v>
      </c>
      <c r="AX14" s="19" t="e">
        <v>#N/A</v>
      </c>
      <c r="AY14" s="19" t="b">
        <v>1</v>
      </c>
      <c r="AZ14" s="19">
        <v>1100</v>
      </c>
    </row>
    <row r="15" spans="1:54" ht="15" hidden="1" customHeight="1">
      <c r="A15" s="19" t="s">
        <v>2555</v>
      </c>
      <c r="C15" s="72">
        <f t="shared" si="0"/>
        <v>84008394172</v>
      </c>
      <c r="D15" s="11">
        <v>11</v>
      </c>
      <c r="E15" s="12" t="s">
        <v>25</v>
      </c>
      <c r="F15" s="12" t="s">
        <v>109</v>
      </c>
      <c r="G15" s="4" t="s">
        <v>100</v>
      </c>
      <c r="H15" s="4" t="s">
        <v>125</v>
      </c>
      <c r="I15" s="13" t="s">
        <v>365</v>
      </c>
      <c r="J15" s="12" t="s">
        <v>1146</v>
      </c>
      <c r="K15" s="33" t="s">
        <v>1291</v>
      </c>
      <c r="L15" s="34" t="s">
        <v>3294</v>
      </c>
      <c r="M15" s="4" t="str">
        <f t="shared" si="1"/>
        <v>NUAPADA-I BHARUAMUNDA SINAPALI</v>
      </c>
      <c r="N15" s="11" t="s">
        <v>26</v>
      </c>
      <c r="O15" s="11">
        <v>24</v>
      </c>
      <c r="P15" s="11">
        <v>1</v>
      </c>
      <c r="Q15" s="35" t="s">
        <v>26</v>
      </c>
      <c r="R15" s="3">
        <v>42716</v>
      </c>
      <c r="S15" s="3">
        <v>42624</v>
      </c>
      <c r="T15" s="3">
        <v>42890</v>
      </c>
      <c r="U15" s="11" t="s">
        <v>2291</v>
      </c>
      <c r="V15" s="11" t="s">
        <v>27</v>
      </c>
      <c r="W15" s="11" t="s">
        <v>1936</v>
      </c>
      <c r="X15" s="16">
        <v>84008394172</v>
      </c>
      <c r="Y15" s="11" t="s">
        <v>2261</v>
      </c>
      <c r="Z15" s="16" t="s">
        <v>2277</v>
      </c>
      <c r="AA15" s="35" t="s">
        <v>31</v>
      </c>
      <c r="AB15" s="3">
        <f t="shared" si="2"/>
        <v>42806</v>
      </c>
      <c r="AC15" s="3">
        <v>43002</v>
      </c>
      <c r="AD15" s="3">
        <f t="shared" si="3"/>
        <v>43194</v>
      </c>
      <c r="AE15" s="3">
        <v>43449</v>
      </c>
      <c r="AF15" s="11" t="s">
        <v>2293</v>
      </c>
      <c r="AG15" s="3">
        <v>43472</v>
      </c>
      <c r="AH15" s="3">
        <v>43472</v>
      </c>
      <c r="AI15" s="4" t="s">
        <v>2502</v>
      </c>
      <c r="AJ15" s="4"/>
      <c r="AK15" s="4" t="s">
        <v>2512</v>
      </c>
      <c r="AN15" s="19">
        <v>7077672188</v>
      </c>
      <c r="AO15" s="19">
        <v>7077672188</v>
      </c>
      <c r="AP15" s="19" t="s">
        <v>1291</v>
      </c>
      <c r="AQ15" s="19" t="s">
        <v>3294</v>
      </c>
      <c r="AR15" s="19" t="e">
        <f>VLOOKUP(A15,#REF!,12,0)</f>
        <v>#REF!</v>
      </c>
      <c r="AS15" s="19" t="e">
        <f t="shared" si="4"/>
        <v>#REF!</v>
      </c>
      <c r="AX15" s="19" t="e">
        <v>#N/A</v>
      </c>
      <c r="AY15" s="19" t="b">
        <v>1</v>
      </c>
      <c r="AZ15" s="19">
        <v>2200</v>
      </c>
    </row>
    <row r="16" spans="1:54" ht="15" hidden="1" customHeight="1">
      <c r="A16" s="19" t="s">
        <v>2556</v>
      </c>
      <c r="C16" s="72">
        <f t="shared" si="0"/>
        <v>84010185405</v>
      </c>
      <c r="D16" s="11">
        <v>12</v>
      </c>
      <c r="E16" s="12" t="s">
        <v>25</v>
      </c>
      <c r="F16" s="12" t="s">
        <v>109</v>
      </c>
      <c r="G16" s="4" t="s">
        <v>100</v>
      </c>
      <c r="H16" s="4" t="s">
        <v>126</v>
      </c>
      <c r="I16" s="13" t="s">
        <v>366</v>
      </c>
      <c r="J16" s="6" t="s">
        <v>1147</v>
      </c>
      <c r="K16" s="14" t="s">
        <v>1292</v>
      </c>
      <c r="L16" s="15"/>
      <c r="M16" s="4" t="str">
        <f t="shared" si="1"/>
        <v>KOKPADAR BHARUAMUNDA SINAPALI</v>
      </c>
      <c r="N16" s="11" t="s">
        <v>26</v>
      </c>
      <c r="O16" s="11">
        <v>24</v>
      </c>
      <c r="P16" s="11">
        <v>1</v>
      </c>
      <c r="Q16" s="35" t="s">
        <v>26</v>
      </c>
      <c r="R16" s="3">
        <v>42637</v>
      </c>
      <c r="S16" s="3">
        <v>42545</v>
      </c>
      <c r="T16" s="3">
        <v>42815</v>
      </c>
      <c r="U16" s="11" t="s">
        <v>2291</v>
      </c>
      <c r="V16" s="11" t="s">
        <v>27</v>
      </c>
      <c r="W16" s="11" t="s">
        <v>1936</v>
      </c>
      <c r="X16" s="16">
        <v>84010185405</v>
      </c>
      <c r="Y16" s="11" t="s">
        <v>2261</v>
      </c>
      <c r="Z16" s="16" t="s">
        <v>2277</v>
      </c>
      <c r="AA16" s="17" t="s">
        <v>31</v>
      </c>
      <c r="AB16" s="3">
        <f t="shared" si="2"/>
        <v>42727</v>
      </c>
      <c r="AC16" s="3">
        <v>43002</v>
      </c>
      <c r="AD16" s="3">
        <f t="shared" si="3"/>
        <v>43115</v>
      </c>
      <c r="AE16" s="18">
        <v>43188</v>
      </c>
      <c r="AF16" s="4" t="s">
        <v>2293</v>
      </c>
      <c r="AG16" s="3">
        <v>43406</v>
      </c>
      <c r="AH16" s="3">
        <v>43406</v>
      </c>
      <c r="AI16" s="4" t="s">
        <v>2502</v>
      </c>
      <c r="AJ16" s="4"/>
      <c r="AK16" s="4" t="s">
        <v>2512</v>
      </c>
      <c r="AN16" s="19">
        <v>7682882541</v>
      </c>
      <c r="AO16" s="19">
        <v>7682882541</v>
      </c>
      <c r="AP16" s="19" t="s">
        <v>1292</v>
      </c>
      <c r="AQ16" s="19">
        <v>0</v>
      </c>
      <c r="AR16" s="19" t="e">
        <f>VLOOKUP(A16,#REF!,12,0)</f>
        <v>#REF!</v>
      </c>
      <c r="AS16" s="19" t="e">
        <f t="shared" si="4"/>
        <v>#REF!</v>
      </c>
      <c r="AX16" s="19" t="e">
        <v>#N/A</v>
      </c>
      <c r="AY16" s="19" t="b">
        <v>1</v>
      </c>
      <c r="AZ16" s="19">
        <v>3300</v>
      </c>
    </row>
    <row r="17" spans="1:52" ht="15" hidden="1" customHeight="1">
      <c r="A17" s="19" t="s">
        <v>2557</v>
      </c>
      <c r="C17" s="72">
        <f t="shared" si="0"/>
        <v>84010961241</v>
      </c>
      <c r="D17" s="11">
        <v>13</v>
      </c>
      <c r="E17" s="12" t="s">
        <v>25</v>
      </c>
      <c r="F17" s="12" t="s">
        <v>109</v>
      </c>
      <c r="G17" s="4" t="s">
        <v>100</v>
      </c>
      <c r="H17" s="4" t="s">
        <v>127</v>
      </c>
      <c r="I17" s="13" t="s">
        <v>367</v>
      </c>
      <c r="J17" s="6" t="s">
        <v>1148</v>
      </c>
      <c r="K17" s="14" t="s">
        <v>1293</v>
      </c>
      <c r="L17" s="15" t="s">
        <v>3295</v>
      </c>
      <c r="M17" s="4" t="str">
        <f t="shared" si="1"/>
        <v>BARPADAR BHARUAMUNDA SINAPALI</v>
      </c>
      <c r="N17" s="11" t="s">
        <v>26</v>
      </c>
      <c r="O17" s="11">
        <v>24</v>
      </c>
      <c r="P17" s="11">
        <v>1</v>
      </c>
      <c r="Q17" s="35" t="s">
        <v>26</v>
      </c>
      <c r="R17" s="3">
        <v>42797</v>
      </c>
      <c r="S17" s="3">
        <v>42705</v>
      </c>
      <c r="T17" s="3">
        <v>42973</v>
      </c>
      <c r="U17" s="11" t="s">
        <v>2291</v>
      </c>
      <c r="V17" s="11" t="s">
        <v>27</v>
      </c>
      <c r="W17" s="11" t="s">
        <v>1936</v>
      </c>
      <c r="X17" s="16">
        <v>84010961241</v>
      </c>
      <c r="Y17" s="11" t="s">
        <v>2261</v>
      </c>
      <c r="Z17" s="16" t="s">
        <v>2277</v>
      </c>
      <c r="AA17" s="17" t="s">
        <v>31</v>
      </c>
      <c r="AB17" s="3">
        <f t="shared" si="2"/>
        <v>42887</v>
      </c>
      <c r="AC17" s="3">
        <v>43002</v>
      </c>
      <c r="AD17" s="3">
        <f t="shared" si="3"/>
        <v>43275</v>
      </c>
      <c r="AE17" s="21">
        <v>43308</v>
      </c>
      <c r="AF17" s="11" t="s">
        <v>2293</v>
      </c>
      <c r="AG17" s="3">
        <v>43433</v>
      </c>
      <c r="AH17" s="3">
        <v>43406</v>
      </c>
      <c r="AI17" s="4" t="s">
        <v>2502</v>
      </c>
      <c r="AJ17" s="4"/>
      <c r="AK17" s="4" t="s">
        <v>2512</v>
      </c>
      <c r="AN17" s="19">
        <v>7681881249</v>
      </c>
      <c r="AO17" s="19">
        <v>7681881249</v>
      </c>
      <c r="AP17" s="19" t="s">
        <v>1293</v>
      </c>
      <c r="AQ17" s="19" t="s">
        <v>3295</v>
      </c>
      <c r="AR17" s="19" t="e">
        <f>VLOOKUP(A17,#REF!,12,0)</f>
        <v>#REF!</v>
      </c>
      <c r="AS17" s="19" t="e">
        <f t="shared" si="4"/>
        <v>#REF!</v>
      </c>
      <c r="AX17" s="19" t="e">
        <v>#N/A</v>
      </c>
      <c r="AY17" s="19" t="b">
        <v>1</v>
      </c>
      <c r="AZ17" s="19">
        <v>4400</v>
      </c>
    </row>
    <row r="18" spans="1:52" ht="15" hidden="1" customHeight="1">
      <c r="A18" s="19" t="s">
        <v>2558</v>
      </c>
      <c r="C18" s="72">
        <f t="shared" si="0"/>
        <v>84011018761</v>
      </c>
      <c r="D18" s="11">
        <v>14</v>
      </c>
      <c r="E18" s="12" t="s">
        <v>25</v>
      </c>
      <c r="F18" s="12" t="s">
        <v>109</v>
      </c>
      <c r="G18" s="4" t="s">
        <v>100</v>
      </c>
      <c r="H18" s="4" t="s">
        <v>126</v>
      </c>
      <c r="I18" s="13" t="s">
        <v>368</v>
      </c>
      <c r="J18" s="6" t="s">
        <v>1149</v>
      </c>
      <c r="K18" s="14" t="s">
        <v>1294</v>
      </c>
      <c r="L18" s="15" t="s">
        <v>3296</v>
      </c>
      <c r="M18" s="4" t="str">
        <f t="shared" si="1"/>
        <v>KOKPADAR BHARUAMUNDA SINAPALI</v>
      </c>
      <c r="N18" s="11" t="s">
        <v>26</v>
      </c>
      <c r="O18" s="11">
        <v>24</v>
      </c>
      <c r="P18" s="11">
        <v>1</v>
      </c>
      <c r="Q18" s="35" t="s">
        <v>26</v>
      </c>
      <c r="R18" s="3">
        <v>42612</v>
      </c>
      <c r="S18" s="3">
        <v>42520</v>
      </c>
      <c r="T18" s="3">
        <v>42862</v>
      </c>
      <c r="U18" s="11" t="s">
        <v>2291</v>
      </c>
      <c r="V18" s="11" t="s">
        <v>27</v>
      </c>
      <c r="W18" s="11" t="s">
        <v>1936</v>
      </c>
      <c r="X18" s="16">
        <v>84011018761</v>
      </c>
      <c r="Y18" s="11" t="s">
        <v>2261</v>
      </c>
      <c r="Z18" s="16" t="s">
        <v>2277</v>
      </c>
      <c r="AA18" s="17" t="s">
        <v>31</v>
      </c>
      <c r="AB18" s="3">
        <f t="shared" si="2"/>
        <v>42702</v>
      </c>
      <c r="AC18" s="3">
        <v>43002</v>
      </c>
      <c r="AD18" s="3">
        <f t="shared" si="3"/>
        <v>43090</v>
      </c>
      <c r="AE18" s="18">
        <v>43188</v>
      </c>
      <c r="AF18" s="4" t="s">
        <v>2293</v>
      </c>
      <c r="AG18" s="3">
        <v>43406</v>
      </c>
      <c r="AH18" s="3">
        <v>43406</v>
      </c>
      <c r="AI18" s="4" t="s">
        <v>2502</v>
      </c>
      <c r="AJ18" s="4"/>
      <c r="AK18" s="4" t="s">
        <v>2512</v>
      </c>
      <c r="AN18" s="19">
        <v>9596883644</v>
      </c>
      <c r="AO18" s="19">
        <v>9596883644</v>
      </c>
      <c r="AP18" s="19" t="s">
        <v>1294</v>
      </c>
      <c r="AQ18" s="19" t="s">
        <v>3296</v>
      </c>
      <c r="AR18" s="19" t="e">
        <f>VLOOKUP(A18,#REF!,12,0)</f>
        <v>#REF!</v>
      </c>
      <c r="AS18" s="19" t="e">
        <f t="shared" si="4"/>
        <v>#REF!</v>
      </c>
      <c r="AX18" s="19" t="e">
        <v>#N/A</v>
      </c>
      <c r="AY18" s="19" t="b">
        <v>1</v>
      </c>
      <c r="AZ18" s="19">
        <v>5500</v>
      </c>
    </row>
    <row r="19" spans="1:52" ht="15" hidden="1" customHeight="1">
      <c r="A19" s="19" t="s">
        <v>2559</v>
      </c>
      <c r="C19" s="72">
        <f t="shared" si="0"/>
        <v>84011187821</v>
      </c>
      <c r="D19" s="11">
        <v>15</v>
      </c>
      <c r="E19" s="12" t="s">
        <v>25</v>
      </c>
      <c r="F19" s="12" t="s">
        <v>109</v>
      </c>
      <c r="G19" s="4" t="s">
        <v>100</v>
      </c>
      <c r="H19" s="4" t="s">
        <v>128</v>
      </c>
      <c r="I19" s="13" t="s">
        <v>369</v>
      </c>
      <c r="J19" s="6" t="s">
        <v>370</v>
      </c>
      <c r="K19" s="14" t="s">
        <v>1295</v>
      </c>
      <c r="L19" s="15"/>
      <c r="M19" s="4" t="str">
        <f t="shared" si="1"/>
        <v>SANBAGPADA BHARUAMUNDA SINAPALI</v>
      </c>
      <c r="N19" s="11" t="s">
        <v>26</v>
      </c>
      <c r="O19" s="11">
        <v>22</v>
      </c>
      <c r="P19" s="11">
        <v>1</v>
      </c>
      <c r="Q19" s="35" t="s">
        <v>26</v>
      </c>
      <c r="R19" s="3">
        <v>42638</v>
      </c>
      <c r="S19" s="3">
        <v>42546</v>
      </c>
      <c r="T19" s="3">
        <f>S19+255</f>
        <v>42801</v>
      </c>
      <c r="U19" s="11" t="s">
        <v>2290</v>
      </c>
      <c r="V19" s="11" t="s">
        <v>27</v>
      </c>
      <c r="W19" s="11" t="s">
        <v>1936</v>
      </c>
      <c r="X19" s="16">
        <v>84011187821</v>
      </c>
      <c r="Y19" s="11" t="s">
        <v>2261</v>
      </c>
      <c r="Z19" s="16" t="s">
        <v>2277</v>
      </c>
      <c r="AA19" s="17" t="s">
        <v>31</v>
      </c>
      <c r="AB19" s="3">
        <f t="shared" si="2"/>
        <v>42728</v>
      </c>
      <c r="AC19" s="3">
        <v>43002</v>
      </c>
      <c r="AD19" s="3">
        <f t="shared" si="3"/>
        <v>43116</v>
      </c>
      <c r="AE19" s="21">
        <v>43279</v>
      </c>
      <c r="AF19" s="4" t="s">
        <v>2293</v>
      </c>
      <c r="AG19" s="3">
        <v>43472</v>
      </c>
      <c r="AH19" s="3">
        <v>43472</v>
      </c>
      <c r="AI19" s="4" t="s">
        <v>2502</v>
      </c>
      <c r="AJ19" s="4"/>
      <c r="AK19" s="4" t="s">
        <v>2512</v>
      </c>
      <c r="AN19" s="19">
        <v>9348812891</v>
      </c>
      <c r="AO19" s="19">
        <v>9348812891</v>
      </c>
      <c r="AP19" s="19" t="s">
        <v>1295</v>
      </c>
      <c r="AQ19" s="19">
        <v>0</v>
      </c>
      <c r="AR19" s="19" t="e">
        <f>VLOOKUP(A19,#REF!,12,0)</f>
        <v>#REF!</v>
      </c>
      <c r="AS19" s="19" t="e">
        <f t="shared" si="4"/>
        <v>#REF!</v>
      </c>
      <c r="AX19" s="19" t="e">
        <v>#N/A</v>
      </c>
      <c r="AY19" s="19" t="b">
        <v>1</v>
      </c>
      <c r="AZ19" s="19">
        <v>6600</v>
      </c>
    </row>
    <row r="20" spans="1:52" ht="15" hidden="1" customHeight="1">
      <c r="A20" s="19" t="s">
        <v>2560</v>
      </c>
      <c r="C20" s="72">
        <f t="shared" si="0"/>
        <v>84011289732</v>
      </c>
      <c r="D20" s="11">
        <v>16</v>
      </c>
      <c r="E20" s="12" t="s">
        <v>25</v>
      </c>
      <c r="F20" s="12" t="s">
        <v>109</v>
      </c>
      <c r="G20" s="4" t="s">
        <v>100</v>
      </c>
      <c r="H20" s="4" t="s">
        <v>127</v>
      </c>
      <c r="I20" s="13" t="s">
        <v>371</v>
      </c>
      <c r="J20" s="12" t="s">
        <v>1150</v>
      </c>
      <c r="K20" s="33" t="s">
        <v>1296</v>
      </c>
      <c r="L20" s="34" t="s">
        <v>1702</v>
      </c>
      <c r="M20" s="4" t="str">
        <f t="shared" si="1"/>
        <v>BARPADAR BHARUAMUNDA SINAPALI</v>
      </c>
      <c r="N20" s="11" t="s">
        <v>26</v>
      </c>
      <c r="O20" s="11">
        <v>24</v>
      </c>
      <c r="P20" s="11">
        <v>1</v>
      </c>
      <c r="Q20" s="35" t="s">
        <v>26</v>
      </c>
      <c r="R20" s="3">
        <v>42887</v>
      </c>
      <c r="S20" s="3">
        <v>42795</v>
      </c>
      <c r="T20" s="3">
        <v>43066</v>
      </c>
      <c r="U20" s="11" t="s">
        <v>2290</v>
      </c>
      <c r="V20" s="11" t="s">
        <v>27</v>
      </c>
      <c r="W20" s="11" t="s">
        <v>1936</v>
      </c>
      <c r="X20" s="16">
        <v>84011289732</v>
      </c>
      <c r="Y20" s="11" t="s">
        <v>2261</v>
      </c>
      <c r="Z20" s="16" t="s">
        <v>2277</v>
      </c>
      <c r="AA20" s="35" t="s">
        <v>31</v>
      </c>
      <c r="AB20" s="3">
        <f t="shared" si="2"/>
        <v>42977</v>
      </c>
      <c r="AC20" s="3">
        <v>43002</v>
      </c>
      <c r="AD20" s="3">
        <f t="shared" si="3"/>
        <v>43365</v>
      </c>
      <c r="AE20" s="3">
        <v>43409</v>
      </c>
      <c r="AF20" s="11" t="s">
        <v>2293</v>
      </c>
      <c r="AG20" s="3">
        <v>43433</v>
      </c>
      <c r="AH20" s="3">
        <v>43406</v>
      </c>
      <c r="AI20" s="4" t="s">
        <v>2502</v>
      </c>
      <c r="AJ20" s="4"/>
      <c r="AK20" s="4" t="s">
        <v>2512</v>
      </c>
      <c r="AN20" s="19">
        <v>7894672108</v>
      </c>
      <c r="AO20" s="19">
        <v>7894672108</v>
      </c>
      <c r="AP20" s="19" t="s">
        <v>1296</v>
      </c>
      <c r="AQ20" s="19" t="s">
        <v>1702</v>
      </c>
      <c r="AR20" s="19" t="e">
        <f>VLOOKUP(A20,#REF!,12,0)</f>
        <v>#REF!</v>
      </c>
      <c r="AS20" s="19" t="e">
        <f t="shared" si="4"/>
        <v>#REF!</v>
      </c>
      <c r="AX20" s="19" t="e">
        <v>#N/A</v>
      </c>
      <c r="AY20" s="19" t="b">
        <v>1</v>
      </c>
      <c r="AZ20" s="19">
        <v>7700</v>
      </c>
    </row>
    <row r="21" spans="1:52" ht="15" hidden="1" customHeight="1">
      <c r="A21" s="19" t="s">
        <v>2561</v>
      </c>
      <c r="C21" s="72">
        <f t="shared" si="0"/>
        <v>84011589860</v>
      </c>
      <c r="D21" s="11">
        <v>17</v>
      </c>
      <c r="E21" s="12" t="s">
        <v>25</v>
      </c>
      <c r="F21" s="12" t="s">
        <v>109</v>
      </c>
      <c r="G21" s="4" t="s">
        <v>100</v>
      </c>
      <c r="H21" s="4" t="s">
        <v>129</v>
      </c>
      <c r="I21" s="13" t="s">
        <v>372</v>
      </c>
      <c r="J21" s="12" t="s">
        <v>1151</v>
      </c>
      <c r="K21" s="33" t="s">
        <v>1297</v>
      </c>
      <c r="L21" s="34" t="s">
        <v>3297</v>
      </c>
      <c r="M21" s="4" t="str">
        <f t="shared" si="1"/>
        <v>ARSAPADA BHARUAMUNDA SINAPALI</v>
      </c>
      <c r="N21" s="11" t="s">
        <v>26</v>
      </c>
      <c r="O21" s="11">
        <v>24</v>
      </c>
      <c r="P21" s="11">
        <v>1</v>
      </c>
      <c r="Q21" s="35" t="s">
        <v>26</v>
      </c>
      <c r="R21" s="3">
        <v>42819</v>
      </c>
      <c r="S21" s="3">
        <v>42727</v>
      </c>
      <c r="T21" s="3">
        <v>42999</v>
      </c>
      <c r="U21" s="11" t="s">
        <v>2290</v>
      </c>
      <c r="V21" s="11" t="s">
        <v>27</v>
      </c>
      <c r="W21" s="11" t="s">
        <v>1936</v>
      </c>
      <c r="X21" s="16">
        <v>84011589860</v>
      </c>
      <c r="Y21" s="11" t="s">
        <v>2261</v>
      </c>
      <c r="Z21" s="16" t="s">
        <v>2277</v>
      </c>
      <c r="AA21" s="35" t="s">
        <v>31</v>
      </c>
      <c r="AB21" s="3">
        <f t="shared" si="2"/>
        <v>42909</v>
      </c>
      <c r="AC21" s="3">
        <v>43002</v>
      </c>
      <c r="AD21" s="3">
        <f t="shared" si="3"/>
        <v>43297</v>
      </c>
      <c r="AE21" s="3">
        <v>43325</v>
      </c>
      <c r="AF21" s="11" t="s">
        <v>2293</v>
      </c>
      <c r="AG21" s="3">
        <v>43433</v>
      </c>
      <c r="AH21" s="3">
        <v>43433</v>
      </c>
      <c r="AI21" s="4" t="s">
        <v>2502</v>
      </c>
      <c r="AJ21" s="7"/>
      <c r="AK21" s="4" t="s">
        <v>2512</v>
      </c>
      <c r="AN21" s="19">
        <v>9556077850</v>
      </c>
      <c r="AO21" s="19">
        <v>9556077850</v>
      </c>
      <c r="AP21" s="19" t="s">
        <v>1297</v>
      </c>
      <c r="AQ21" s="19" t="s">
        <v>3297</v>
      </c>
      <c r="AR21" s="19" t="e">
        <f>VLOOKUP(A21,#REF!,12,0)</f>
        <v>#REF!</v>
      </c>
      <c r="AS21" s="19" t="e">
        <f t="shared" si="4"/>
        <v>#REF!</v>
      </c>
      <c r="AX21" s="19" t="e">
        <v>#N/A</v>
      </c>
      <c r="AY21" s="19" t="b">
        <v>1</v>
      </c>
      <c r="AZ21" s="19">
        <v>8800</v>
      </c>
    </row>
    <row r="22" spans="1:52" ht="15" hidden="1" customHeight="1">
      <c r="A22" s="19" t="s">
        <v>2562</v>
      </c>
      <c r="C22" s="72">
        <f t="shared" si="0"/>
        <v>84012541306</v>
      </c>
      <c r="D22" s="11">
        <v>18</v>
      </c>
      <c r="E22" s="12" t="s">
        <v>25</v>
      </c>
      <c r="F22" s="12" t="s">
        <v>109</v>
      </c>
      <c r="G22" s="4" t="s">
        <v>100</v>
      </c>
      <c r="H22" s="4" t="s">
        <v>124</v>
      </c>
      <c r="I22" s="13" t="s">
        <v>373</v>
      </c>
      <c r="J22" s="6" t="s">
        <v>1152</v>
      </c>
      <c r="K22" s="14" t="s">
        <v>1298</v>
      </c>
      <c r="L22" s="15" t="s">
        <v>3369</v>
      </c>
      <c r="M22" s="4" t="str">
        <f t="shared" si="1"/>
        <v>JARELPADAR BHARUAMUNDA SINAPALI</v>
      </c>
      <c r="N22" s="11" t="s">
        <v>26</v>
      </c>
      <c r="O22" s="11">
        <v>24</v>
      </c>
      <c r="P22" s="11">
        <v>1</v>
      </c>
      <c r="Q22" s="35" t="s">
        <v>26</v>
      </c>
      <c r="R22" s="3">
        <v>42783</v>
      </c>
      <c r="S22" s="3">
        <v>42691</v>
      </c>
      <c r="T22" s="3">
        <v>42964</v>
      </c>
      <c r="U22" s="11" t="s">
        <v>2290</v>
      </c>
      <c r="V22" s="11" t="s">
        <v>27</v>
      </c>
      <c r="W22" s="11" t="s">
        <v>1936</v>
      </c>
      <c r="X22" s="16">
        <v>84012541306</v>
      </c>
      <c r="Y22" s="11" t="s">
        <v>2261</v>
      </c>
      <c r="Z22" s="16" t="s">
        <v>2277</v>
      </c>
      <c r="AA22" s="17" t="s">
        <v>31</v>
      </c>
      <c r="AB22" s="3">
        <f t="shared" si="2"/>
        <v>42873</v>
      </c>
      <c r="AC22" s="3">
        <v>43002</v>
      </c>
      <c r="AD22" s="3">
        <f t="shared" si="3"/>
        <v>43261</v>
      </c>
      <c r="AE22" s="21">
        <v>43308</v>
      </c>
      <c r="AF22" s="11" t="s">
        <v>2293</v>
      </c>
      <c r="AG22" s="3">
        <v>43433</v>
      </c>
      <c r="AH22" s="3">
        <v>43433</v>
      </c>
      <c r="AI22" s="4" t="s">
        <v>2502</v>
      </c>
      <c r="AJ22" s="4"/>
      <c r="AK22" s="4" t="s">
        <v>2512</v>
      </c>
      <c r="AN22" s="19">
        <v>7077672851</v>
      </c>
      <c r="AO22" s="19">
        <v>7077672851</v>
      </c>
      <c r="AP22" s="19" t="s">
        <v>1298</v>
      </c>
      <c r="AQ22" s="19" t="s">
        <v>3369</v>
      </c>
      <c r="AR22" s="19" t="e">
        <f>VLOOKUP(A22,#REF!,12,0)</f>
        <v>#REF!</v>
      </c>
      <c r="AS22" s="19" t="e">
        <f t="shared" si="4"/>
        <v>#REF!</v>
      </c>
      <c r="AX22" s="19" t="e">
        <v>#N/A</v>
      </c>
      <c r="AY22" s="19" t="b">
        <v>1</v>
      </c>
      <c r="AZ22" s="19">
        <v>9900</v>
      </c>
    </row>
    <row r="23" spans="1:52" ht="15" hidden="1" customHeight="1">
      <c r="A23" s="19" t="s">
        <v>2563</v>
      </c>
      <c r="C23" s="72">
        <f t="shared" si="0"/>
        <v>84015114701</v>
      </c>
      <c r="D23" s="11">
        <v>19</v>
      </c>
      <c r="E23" s="12" t="s">
        <v>25</v>
      </c>
      <c r="F23" s="12" t="s">
        <v>109</v>
      </c>
      <c r="G23" s="4" t="s">
        <v>100</v>
      </c>
      <c r="H23" s="4" t="s">
        <v>130</v>
      </c>
      <c r="I23" s="13" t="s">
        <v>374</v>
      </c>
      <c r="J23" s="12" t="s">
        <v>1153</v>
      </c>
      <c r="K23" s="33" t="s">
        <v>1299</v>
      </c>
      <c r="L23" s="34" t="s">
        <v>3298</v>
      </c>
      <c r="M23" s="4" t="str">
        <f t="shared" si="1"/>
        <v>BHA-PALSAPADA BHARUAMUNDA SINAPALI</v>
      </c>
      <c r="N23" s="11" t="s">
        <v>26</v>
      </c>
      <c r="O23" s="11">
        <v>24</v>
      </c>
      <c r="P23" s="11">
        <v>1</v>
      </c>
      <c r="Q23" s="35" t="s">
        <v>26</v>
      </c>
      <c r="R23" s="3">
        <v>42724</v>
      </c>
      <c r="S23" s="3">
        <v>42632</v>
      </c>
      <c r="T23" s="3">
        <v>42906</v>
      </c>
      <c r="U23" s="11" t="s">
        <v>2290</v>
      </c>
      <c r="V23" s="11" t="s">
        <v>27</v>
      </c>
      <c r="W23" s="11" t="s">
        <v>1936</v>
      </c>
      <c r="X23" s="16">
        <v>84015114701</v>
      </c>
      <c r="Y23" s="11" t="s">
        <v>2261</v>
      </c>
      <c r="Z23" s="16" t="s">
        <v>2277</v>
      </c>
      <c r="AA23" s="35" t="s">
        <v>31</v>
      </c>
      <c r="AB23" s="3">
        <f t="shared" si="2"/>
        <v>42814</v>
      </c>
      <c r="AC23" s="3">
        <v>43002</v>
      </c>
      <c r="AD23" s="3">
        <f t="shared" si="3"/>
        <v>43202</v>
      </c>
      <c r="AE23" s="3">
        <v>43325</v>
      </c>
      <c r="AF23" s="11" t="s">
        <v>2293</v>
      </c>
      <c r="AG23" s="3">
        <v>43406</v>
      </c>
      <c r="AH23" s="3"/>
      <c r="AI23" s="4" t="s">
        <v>2502</v>
      </c>
      <c r="AJ23" s="4"/>
      <c r="AK23" s="4" t="s">
        <v>2491</v>
      </c>
      <c r="AN23" s="19">
        <v>8455638798</v>
      </c>
      <c r="AO23" s="19">
        <v>8455638798</v>
      </c>
      <c r="AP23" s="19" t="s">
        <v>1299</v>
      </c>
      <c r="AQ23" s="19" t="s">
        <v>3298</v>
      </c>
      <c r="AR23" s="19" t="e">
        <f>VLOOKUP(A23,#REF!,12,0)</f>
        <v>#REF!</v>
      </c>
      <c r="AS23" s="19" t="e">
        <f t="shared" si="4"/>
        <v>#REF!</v>
      </c>
      <c r="AX23" s="19" t="e">
        <v>#N/A</v>
      </c>
      <c r="AY23" s="19" t="b">
        <v>1</v>
      </c>
      <c r="AZ23" s="19">
        <v>1000</v>
      </c>
    </row>
    <row r="24" spans="1:52" ht="15" hidden="1" customHeight="1">
      <c r="A24" s="19" t="s">
        <v>2564</v>
      </c>
      <c r="C24" s="72">
        <f t="shared" si="0"/>
        <v>84015969100</v>
      </c>
      <c r="D24" s="11">
        <v>20</v>
      </c>
      <c r="E24" s="12" t="s">
        <v>25</v>
      </c>
      <c r="F24" s="12" t="s">
        <v>109</v>
      </c>
      <c r="G24" s="4" t="s">
        <v>100</v>
      </c>
      <c r="H24" s="4" t="s">
        <v>131</v>
      </c>
      <c r="I24" s="13" t="s">
        <v>375</v>
      </c>
      <c r="J24" s="6" t="s">
        <v>1154</v>
      </c>
      <c r="K24" s="14" t="s">
        <v>1300</v>
      </c>
      <c r="L24" s="15" t="s">
        <v>3299</v>
      </c>
      <c r="M24" s="4" t="str">
        <f t="shared" si="1"/>
        <v>TALPADAR BHARUAMUNDA SINAPALI</v>
      </c>
      <c r="N24" s="11" t="s">
        <v>26</v>
      </c>
      <c r="O24" s="11">
        <v>24</v>
      </c>
      <c r="P24" s="11">
        <v>1</v>
      </c>
      <c r="Q24" s="35" t="s">
        <v>26</v>
      </c>
      <c r="R24" s="3">
        <v>42696</v>
      </c>
      <c r="S24" s="3">
        <v>42604</v>
      </c>
      <c r="T24" s="3">
        <f>S24+255</f>
        <v>42859</v>
      </c>
      <c r="U24" s="11" t="s">
        <v>2291</v>
      </c>
      <c r="V24" s="11" t="s">
        <v>27</v>
      </c>
      <c r="W24" s="11" t="s">
        <v>1936</v>
      </c>
      <c r="X24" s="16">
        <v>84015969100</v>
      </c>
      <c r="Y24" s="11" t="s">
        <v>2261</v>
      </c>
      <c r="Z24" s="16" t="s">
        <v>2277</v>
      </c>
      <c r="AA24" s="17" t="s">
        <v>31</v>
      </c>
      <c r="AB24" s="3">
        <f t="shared" si="2"/>
        <v>42786</v>
      </c>
      <c r="AC24" s="3">
        <v>43002</v>
      </c>
      <c r="AD24" s="3">
        <f t="shared" si="3"/>
        <v>43174</v>
      </c>
      <c r="AE24" s="21">
        <v>43279</v>
      </c>
      <c r="AF24" s="4" t="s">
        <v>2293</v>
      </c>
      <c r="AG24" s="3">
        <v>43406</v>
      </c>
      <c r="AH24" s="3">
        <v>43433</v>
      </c>
      <c r="AI24" s="4" t="s">
        <v>2502</v>
      </c>
      <c r="AJ24" s="4"/>
      <c r="AK24" s="4" t="s">
        <v>2512</v>
      </c>
      <c r="AN24" s="19">
        <v>7894524410</v>
      </c>
      <c r="AO24" s="19">
        <v>7894524410</v>
      </c>
      <c r="AP24" s="19" t="s">
        <v>1300</v>
      </c>
      <c r="AQ24" s="19" t="s">
        <v>3299</v>
      </c>
      <c r="AR24" s="19" t="e">
        <f>VLOOKUP(A24,#REF!,12,0)</f>
        <v>#REF!</v>
      </c>
      <c r="AS24" s="19" t="e">
        <f t="shared" si="4"/>
        <v>#REF!</v>
      </c>
      <c r="AX24" s="19" t="e">
        <v>#N/A</v>
      </c>
      <c r="AY24" s="19" t="b">
        <v>1</v>
      </c>
      <c r="AZ24" s="19">
        <v>2100</v>
      </c>
    </row>
    <row r="25" spans="1:52" ht="15" hidden="1" customHeight="1">
      <c r="A25" s="19" t="s">
        <v>2565</v>
      </c>
      <c r="C25" s="72">
        <f t="shared" si="0"/>
        <v>84016036875</v>
      </c>
      <c r="D25" s="11">
        <v>21</v>
      </c>
      <c r="E25" s="12" t="s">
        <v>25</v>
      </c>
      <c r="F25" s="12" t="s">
        <v>109</v>
      </c>
      <c r="G25" s="4" t="s">
        <v>100</v>
      </c>
      <c r="H25" s="4" t="s">
        <v>126</v>
      </c>
      <c r="I25" s="13" t="s">
        <v>376</v>
      </c>
      <c r="J25" s="6" t="s">
        <v>1155</v>
      </c>
      <c r="K25" s="14" t="s">
        <v>1301</v>
      </c>
      <c r="L25" s="15" t="s">
        <v>3300</v>
      </c>
      <c r="M25" s="4" t="str">
        <f t="shared" si="1"/>
        <v>KOKPADAR BHARUAMUNDA SINAPALI</v>
      </c>
      <c r="N25" s="11" t="s">
        <v>26</v>
      </c>
      <c r="O25" s="11">
        <v>24</v>
      </c>
      <c r="P25" s="11">
        <v>1</v>
      </c>
      <c r="Q25" s="35" t="s">
        <v>26</v>
      </c>
      <c r="R25" s="3">
        <v>42498</v>
      </c>
      <c r="S25" s="3">
        <v>42406</v>
      </c>
      <c r="T25" s="3">
        <v>42672</v>
      </c>
      <c r="U25" s="11" t="s">
        <v>2291</v>
      </c>
      <c r="V25" s="11" t="s">
        <v>27</v>
      </c>
      <c r="W25" s="11" t="s">
        <v>1936</v>
      </c>
      <c r="X25" s="16">
        <v>84016036875</v>
      </c>
      <c r="Y25" s="11" t="s">
        <v>2261</v>
      </c>
      <c r="Z25" s="11" t="s">
        <v>2277</v>
      </c>
      <c r="AA25" s="17" t="s">
        <v>31</v>
      </c>
      <c r="AB25" s="3">
        <f t="shared" si="2"/>
        <v>42588</v>
      </c>
      <c r="AC25" s="3">
        <v>43002</v>
      </c>
      <c r="AD25" s="3">
        <f t="shared" si="3"/>
        <v>42976</v>
      </c>
      <c r="AE25" s="18">
        <v>43188</v>
      </c>
      <c r="AF25" s="4" t="s">
        <v>2293</v>
      </c>
      <c r="AG25" s="3">
        <v>43433</v>
      </c>
      <c r="AH25" s="3">
        <v>43433</v>
      </c>
      <c r="AI25" s="4" t="s">
        <v>2502</v>
      </c>
      <c r="AJ25" s="4"/>
      <c r="AK25" s="4" t="s">
        <v>2512</v>
      </c>
      <c r="AN25" s="19">
        <v>8955945445</v>
      </c>
      <c r="AO25" s="19">
        <v>8955945445</v>
      </c>
      <c r="AP25" s="19" t="s">
        <v>1301</v>
      </c>
      <c r="AQ25" s="19" t="s">
        <v>3300</v>
      </c>
      <c r="AR25" s="19" t="e">
        <f>VLOOKUP(A25,#REF!,12,0)</f>
        <v>#REF!</v>
      </c>
      <c r="AS25" s="19" t="e">
        <f t="shared" si="4"/>
        <v>#REF!</v>
      </c>
      <c r="AX25" s="19" t="e">
        <v>#N/A</v>
      </c>
      <c r="AY25" s="19" t="b">
        <v>1</v>
      </c>
      <c r="AZ25" s="19">
        <v>3200</v>
      </c>
    </row>
    <row r="26" spans="1:52" ht="15" hidden="1" customHeight="1">
      <c r="A26" s="19" t="s">
        <v>2566</v>
      </c>
      <c r="C26" s="72">
        <f t="shared" si="0"/>
        <v>84017381049</v>
      </c>
      <c r="D26" s="11">
        <v>22</v>
      </c>
      <c r="E26" s="12" t="s">
        <v>25</v>
      </c>
      <c r="F26" s="12" t="s">
        <v>109</v>
      </c>
      <c r="G26" s="4" t="s">
        <v>100</v>
      </c>
      <c r="H26" s="4" t="s">
        <v>126</v>
      </c>
      <c r="I26" s="13" t="s">
        <v>377</v>
      </c>
      <c r="J26" s="6" t="s">
        <v>1156</v>
      </c>
      <c r="K26" s="14" t="s">
        <v>1302</v>
      </c>
      <c r="L26" s="15" t="s">
        <v>3301</v>
      </c>
      <c r="M26" s="4" t="str">
        <f t="shared" si="1"/>
        <v>KOKPADAR BHARUAMUNDA SINAPALI</v>
      </c>
      <c r="N26" s="11" t="s">
        <v>26</v>
      </c>
      <c r="O26" s="11">
        <v>24</v>
      </c>
      <c r="P26" s="11">
        <v>1</v>
      </c>
      <c r="Q26" s="35" t="s">
        <v>26</v>
      </c>
      <c r="R26" s="3">
        <v>42627</v>
      </c>
      <c r="S26" s="3">
        <v>42535</v>
      </c>
      <c r="T26" s="3">
        <v>42772</v>
      </c>
      <c r="U26" s="11" t="s">
        <v>2291</v>
      </c>
      <c r="V26" s="11" t="s">
        <v>27</v>
      </c>
      <c r="W26" s="11" t="s">
        <v>1936</v>
      </c>
      <c r="X26" s="16">
        <v>84017381049</v>
      </c>
      <c r="Y26" s="11" t="s">
        <v>2261</v>
      </c>
      <c r="Z26" s="16" t="s">
        <v>2277</v>
      </c>
      <c r="AA26" s="17" t="s">
        <v>31</v>
      </c>
      <c r="AB26" s="3">
        <f t="shared" si="2"/>
        <v>42717</v>
      </c>
      <c r="AC26" s="3">
        <v>43002</v>
      </c>
      <c r="AD26" s="3">
        <f t="shared" si="3"/>
        <v>43105</v>
      </c>
      <c r="AE26" s="18">
        <v>43188</v>
      </c>
      <c r="AF26" s="4" t="s">
        <v>2293</v>
      </c>
      <c r="AG26" s="3">
        <v>43433</v>
      </c>
      <c r="AH26" s="3">
        <v>43433</v>
      </c>
      <c r="AI26" s="4" t="s">
        <v>2502</v>
      </c>
      <c r="AJ26" s="4"/>
      <c r="AK26" s="4" t="s">
        <v>2512</v>
      </c>
      <c r="AN26" s="19">
        <v>9556194047</v>
      </c>
      <c r="AO26" s="19">
        <v>9556194047</v>
      </c>
      <c r="AP26" s="19" t="s">
        <v>1302</v>
      </c>
      <c r="AQ26" s="19" t="s">
        <v>3301</v>
      </c>
      <c r="AR26" s="19" t="e">
        <f>VLOOKUP(A26,#REF!,12,0)</f>
        <v>#REF!</v>
      </c>
      <c r="AS26" s="19" t="e">
        <f t="shared" si="4"/>
        <v>#REF!</v>
      </c>
      <c r="AX26" s="19" t="e">
        <v>#N/A</v>
      </c>
      <c r="AY26" s="19" t="b">
        <v>1</v>
      </c>
      <c r="AZ26" s="19">
        <v>4300</v>
      </c>
    </row>
    <row r="27" spans="1:52" ht="18" hidden="1" customHeight="1">
      <c r="A27" s="19" t="s">
        <v>2567</v>
      </c>
      <c r="C27" s="72">
        <f t="shared" si="0"/>
        <v>84019965985</v>
      </c>
      <c r="D27" s="11">
        <v>23</v>
      </c>
      <c r="E27" s="12" t="s">
        <v>25</v>
      </c>
      <c r="F27" s="12" t="s">
        <v>109</v>
      </c>
      <c r="G27" s="4" t="s">
        <v>100</v>
      </c>
      <c r="H27" s="4" t="s">
        <v>131</v>
      </c>
      <c r="I27" s="13" t="s">
        <v>73</v>
      </c>
      <c r="J27" s="12" t="s">
        <v>1157</v>
      </c>
      <c r="K27" s="33" t="s">
        <v>1303</v>
      </c>
      <c r="L27" s="34" t="s">
        <v>3302</v>
      </c>
      <c r="M27" s="4" t="str">
        <f t="shared" si="1"/>
        <v>TALPADAR BHARUAMUNDA SINAPALI</v>
      </c>
      <c r="N27" s="11" t="s">
        <v>26</v>
      </c>
      <c r="O27" s="11">
        <v>24</v>
      </c>
      <c r="P27" s="11">
        <v>1</v>
      </c>
      <c r="Q27" s="35" t="s">
        <v>26</v>
      </c>
      <c r="R27" s="3">
        <v>42826</v>
      </c>
      <c r="S27" s="3">
        <v>42734</v>
      </c>
      <c r="T27" s="3">
        <v>43002</v>
      </c>
      <c r="U27" s="11" t="s">
        <v>2290</v>
      </c>
      <c r="V27" s="11" t="s">
        <v>27</v>
      </c>
      <c r="W27" s="11" t="s">
        <v>1936</v>
      </c>
      <c r="X27" s="16">
        <v>84019965985</v>
      </c>
      <c r="Y27" s="11" t="s">
        <v>2261</v>
      </c>
      <c r="Z27" s="16" t="s">
        <v>2277</v>
      </c>
      <c r="AA27" s="35" t="s">
        <v>31</v>
      </c>
      <c r="AB27" s="3">
        <f t="shared" si="2"/>
        <v>42916</v>
      </c>
      <c r="AC27" s="3">
        <v>43002</v>
      </c>
      <c r="AD27" s="3">
        <f t="shared" si="3"/>
        <v>43304</v>
      </c>
      <c r="AE27" s="3">
        <v>43325</v>
      </c>
      <c r="AF27" s="11" t="s">
        <v>2293</v>
      </c>
      <c r="AG27" s="3">
        <v>43433</v>
      </c>
      <c r="AH27" s="3">
        <v>43433</v>
      </c>
      <c r="AI27" s="4" t="s">
        <v>2502</v>
      </c>
      <c r="AJ27" s="4"/>
      <c r="AK27" s="4" t="s">
        <v>2512</v>
      </c>
      <c r="AN27" s="19">
        <v>7077921862</v>
      </c>
      <c r="AO27" s="19">
        <v>7077921862</v>
      </c>
      <c r="AP27" s="19" t="s">
        <v>1303</v>
      </c>
      <c r="AQ27" s="19" t="s">
        <v>3302</v>
      </c>
      <c r="AR27" s="19" t="e">
        <f>VLOOKUP(A27,#REF!,12,0)</f>
        <v>#REF!</v>
      </c>
      <c r="AS27" s="19" t="e">
        <f t="shared" si="4"/>
        <v>#REF!</v>
      </c>
      <c r="AX27" s="19" t="e">
        <v>#N/A</v>
      </c>
      <c r="AY27" s="19" t="b">
        <v>1</v>
      </c>
      <c r="AZ27" s="19">
        <v>5400</v>
      </c>
    </row>
    <row r="28" spans="1:52" ht="15" hidden="1" customHeight="1">
      <c r="A28" s="19" t="s">
        <v>2568</v>
      </c>
      <c r="C28" s="72">
        <f t="shared" si="0"/>
        <v>84022460707</v>
      </c>
      <c r="D28" s="11">
        <v>24</v>
      </c>
      <c r="E28" s="12" t="s">
        <v>25</v>
      </c>
      <c r="F28" s="12" t="s">
        <v>109</v>
      </c>
      <c r="G28" s="4" t="s">
        <v>100</v>
      </c>
      <c r="H28" s="4" t="s">
        <v>125</v>
      </c>
      <c r="I28" s="13" t="s">
        <v>378</v>
      </c>
      <c r="J28" s="6" t="s">
        <v>754</v>
      </c>
      <c r="K28" s="14" t="s">
        <v>1304</v>
      </c>
      <c r="L28" s="15" t="s">
        <v>3303</v>
      </c>
      <c r="M28" s="4" t="str">
        <f t="shared" si="1"/>
        <v>NUAPADA-I BHARUAMUNDA SINAPALI</v>
      </c>
      <c r="N28" s="11" t="s">
        <v>26</v>
      </c>
      <c r="O28" s="11">
        <v>24</v>
      </c>
      <c r="P28" s="11">
        <v>1</v>
      </c>
      <c r="Q28" s="35" t="s">
        <v>26</v>
      </c>
      <c r="R28" s="3">
        <v>42669</v>
      </c>
      <c r="S28" s="3">
        <v>42577</v>
      </c>
      <c r="T28" s="3">
        <v>42885</v>
      </c>
      <c r="U28" s="11" t="s">
        <v>2290</v>
      </c>
      <c r="V28" s="11" t="s">
        <v>27</v>
      </c>
      <c r="W28" s="11" t="s">
        <v>1936</v>
      </c>
      <c r="X28" s="16">
        <v>84022460707</v>
      </c>
      <c r="Y28" s="11" t="s">
        <v>2261</v>
      </c>
      <c r="Z28" s="11" t="s">
        <v>2277</v>
      </c>
      <c r="AA28" s="17" t="s">
        <v>31</v>
      </c>
      <c r="AB28" s="3">
        <f t="shared" si="2"/>
        <v>42759</v>
      </c>
      <c r="AC28" s="3">
        <v>43002</v>
      </c>
      <c r="AD28" s="3">
        <f t="shared" si="3"/>
        <v>43147</v>
      </c>
      <c r="AE28" s="18">
        <v>43188</v>
      </c>
      <c r="AF28" s="4" t="s">
        <v>2293</v>
      </c>
      <c r="AG28" s="3">
        <v>43406</v>
      </c>
      <c r="AH28" s="3">
        <v>43433</v>
      </c>
      <c r="AI28" s="4" t="s">
        <v>2502</v>
      </c>
      <c r="AJ28" s="4"/>
      <c r="AK28" s="4" t="s">
        <v>2512</v>
      </c>
      <c r="AN28" s="19">
        <v>8456027630</v>
      </c>
      <c r="AO28" s="19">
        <v>8456027630</v>
      </c>
      <c r="AP28" s="19" t="s">
        <v>1304</v>
      </c>
      <c r="AQ28" s="19" t="s">
        <v>3303</v>
      </c>
      <c r="AR28" s="19" t="e">
        <f>VLOOKUP(A28,#REF!,12,0)</f>
        <v>#REF!</v>
      </c>
      <c r="AS28" s="19" t="e">
        <f t="shared" si="4"/>
        <v>#REF!</v>
      </c>
      <c r="AX28" s="19" t="e">
        <v>#N/A</v>
      </c>
      <c r="AY28" s="19" t="b">
        <v>1</v>
      </c>
      <c r="AZ28" s="19">
        <v>6500</v>
      </c>
    </row>
    <row r="29" spans="1:52" ht="15" hidden="1" customHeight="1">
      <c r="A29" s="19" t="s">
        <v>2569</v>
      </c>
      <c r="C29" s="72">
        <f t="shared" si="0"/>
        <v>84024333299</v>
      </c>
      <c r="D29" s="11">
        <v>25</v>
      </c>
      <c r="E29" s="12" t="s">
        <v>25</v>
      </c>
      <c r="F29" s="12" t="s">
        <v>109</v>
      </c>
      <c r="G29" s="4" t="s">
        <v>100</v>
      </c>
      <c r="H29" s="4" t="s">
        <v>132</v>
      </c>
      <c r="I29" s="13" t="s">
        <v>379</v>
      </c>
      <c r="J29" s="12" t="s">
        <v>1158</v>
      </c>
      <c r="K29" s="33" t="s">
        <v>1305</v>
      </c>
      <c r="L29" s="34" t="s">
        <v>3304</v>
      </c>
      <c r="M29" s="4" t="str">
        <f t="shared" si="1"/>
        <v>KATAPADA BHARUAMUNDA SINAPALI</v>
      </c>
      <c r="N29" s="11" t="s">
        <v>26</v>
      </c>
      <c r="O29" s="11">
        <v>24</v>
      </c>
      <c r="P29" s="11">
        <v>1</v>
      </c>
      <c r="Q29" s="35" t="s">
        <v>26</v>
      </c>
      <c r="R29" s="3">
        <v>42919</v>
      </c>
      <c r="S29" s="3">
        <v>42827</v>
      </c>
      <c r="T29" s="3">
        <v>43097</v>
      </c>
      <c r="U29" s="11" t="s">
        <v>2290</v>
      </c>
      <c r="V29" s="11" t="s">
        <v>27</v>
      </c>
      <c r="W29" s="11" t="s">
        <v>1936</v>
      </c>
      <c r="X29" s="16">
        <v>84024333299</v>
      </c>
      <c r="Y29" s="11" t="s">
        <v>2261</v>
      </c>
      <c r="Z29" s="11" t="s">
        <v>2277</v>
      </c>
      <c r="AA29" s="35" t="s">
        <v>31</v>
      </c>
      <c r="AB29" s="3">
        <f t="shared" si="2"/>
        <v>43009</v>
      </c>
      <c r="AC29" s="3">
        <v>43002</v>
      </c>
      <c r="AD29" s="3">
        <f t="shared" si="3"/>
        <v>43397</v>
      </c>
      <c r="AE29" s="3">
        <v>43449</v>
      </c>
      <c r="AF29" s="11" t="s">
        <v>2293</v>
      </c>
      <c r="AG29" s="3">
        <v>43472</v>
      </c>
      <c r="AH29" s="3">
        <v>43472</v>
      </c>
      <c r="AI29" s="4" t="s">
        <v>2502</v>
      </c>
      <c r="AJ29" s="4"/>
      <c r="AK29" s="4" t="s">
        <v>2512</v>
      </c>
      <c r="AN29" s="19">
        <v>8457077151</v>
      </c>
      <c r="AO29" s="19">
        <v>8457077151</v>
      </c>
      <c r="AP29" s="19" t="s">
        <v>1305</v>
      </c>
      <c r="AQ29" s="19" t="s">
        <v>3304</v>
      </c>
      <c r="AR29" s="19" t="e">
        <f>VLOOKUP(A29,#REF!,12,0)</f>
        <v>#REF!</v>
      </c>
      <c r="AS29" s="19" t="e">
        <f t="shared" si="4"/>
        <v>#REF!</v>
      </c>
      <c r="AX29" s="19" t="e">
        <v>#N/A</v>
      </c>
      <c r="AY29" s="19" t="b">
        <v>1</v>
      </c>
      <c r="AZ29" s="19">
        <v>7600</v>
      </c>
    </row>
    <row r="30" spans="1:52" ht="15" hidden="1" customHeight="1">
      <c r="A30" s="19" t="s">
        <v>2570</v>
      </c>
      <c r="C30" s="72">
        <f t="shared" si="0"/>
        <v>84026131803</v>
      </c>
      <c r="D30" s="11">
        <v>26</v>
      </c>
      <c r="E30" s="12" t="s">
        <v>25</v>
      </c>
      <c r="F30" s="12" t="s">
        <v>109</v>
      </c>
      <c r="G30" s="4" t="s">
        <v>100</v>
      </c>
      <c r="H30" s="4" t="s">
        <v>133</v>
      </c>
      <c r="I30" s="13" t="s">
        <v>78</v>
      </c>
      <c r="J30" s="6" t="s">
        <v>1115</v>
      </c>
      <c r="K30" s="14" t="s">
        <v>1306</v>
      </c>
      <c r="L30" s="15"/>
      <c r="M30" s="4" t="str">
        <f t="shared" si="1"/>
        <v>CHACHARABHATA BHARUAMUNDA SINAPALI</v>
      </c>
      <c r="N30" s="11" t="s">
        <v>26</v>
      </c>
      <c r="O30" s="11">
        <v>24</v>
      </c>
      <c r="P30" s="11">
        <v>1</v>
      </c>
      <c r="Q30" s="35" t="s">
        <v>26</v>
      </c>
      <c r="R30" s="3">
        <v>42527</v>
      </c>
      <c r="S30" s="3">
        <v>42435</v>
      </c>
      <c r="T30" s="3">
        <v>42706</v>
      </c>
      <c r="U30" s="11" t="s">
        <v>2291</v>
      </c>
      <c r="V30" s="11" t="s">
        <v>27</v>
      </c>
      <c r="W30" s="11" t="s">
        <v>1936</v>
      </c>
      <c r="X30" s="16">
        <v>84026131803</v>
      </c>
      <c r="Y30" s="11" t="s">
        <v>2261</v>
      </c>
      <c r="Z30" s="16" t="s">
        <v>2277</v>
      </c>
      <c r="AA30" s="17" t="s">
        <v>31</v>
      </c>
      <c r="AB30" s="3">
        <f t="shared" si="2"/>
        <v>42617</v>
      </c>
      <c r="AC30" s="3">
        <v>43002</v>
      </c>
      <c r="AD30" s="3">
        <f t="shared" si="3"/>
        <v>43005</v>
      </c>
      <c r="AE30" s="18">
        <v>43188</v>
      </c>
      <c r="AF30" s="4" t="s">
        <v>2293</v>
      </c>
      <c r="AG30" s="3">
        <v>43406</v>
      </c>
      <c r="AH30" s="3">
        <v>43433</v>
      </c>
      <c r="AI30" s="4" t="s">
        <v>2502</v>
      </c>
      <c r="AJ30" s="7"/>
      <c r="AK30" s="4" t="s">
        <v>2512</v>
      </c>
      <c r="AN30" s="19">
        <v>9556544990</v>
      </c>
      <c r="AO30" s="19">
        <v>9556544990</v>
      </c>
      <c r="AP30" s="19" t="s">
        <v>1306</v>
      </c>
      <c r="AQ30" s="19">
        <v>0</v>
      </c>
      <c r="AR30" s="19" t="e">
        <f>VLOOKUP(A30,#REF!,12,0)</f>
        <v>#REF!</v>
      </c>
      <c r="AS30" s="19" t="e">
        <f t="shared" si="4"/>
        <v>#REF!</v>
      </c>
      <c r="AX30" s="19" t="e">
        <v>#N/A</v>
      </c>
      <c r="AY30" s="19" t="b">
        <v>1</v>
      </c>
      <c r="AZ30" s="19">
        <v>8700</v>
      </c>
    </row>
    <row r="31" spans="1:52" ht="15" hidden="1" customHeight="1">
      <c r="A31" s="19" t="s">
        <v>2571</v>
      </c>
      <c r="C31" s="72">
        <f t="shared" si="0"/>
        <v>84028797203</v>
      </c>
      <c r="D31" s="11">
        <v>27</v>
      </c>
      <c r="E31" s="12" t="s">
        <v>25</v>
      </c>
      <c r="F31" s="12" t="s">
        <v>109</v>
      </c>
      <c r="G31" s="4" t="s">
        <v>100</v>
      </c>
      <c r="H31" s="4" t="s">
        <v>126</v>
      </c>
      <c r="I31" s="13" t="s">
        <v>380</v>
      </c>
      <c r="J31" s="6" t="s">
        <v>1098</v>
      </c>
      <c r="K31" s="14" t="s">
        <v>1307</v>
      </c>
      <c r="L31" s="15" t="s">
        <v>3366</v>
      </c>
      <c r="M31" s="4" t="str">
        <f t="shared" si="1"/>
        <v>KOKPADAR BHARUAMUNDA SINAPALI</v>
      </c>
      <c r="N31" s="11" t="s">
        <v>26</v>
      </c>
      <c r="O31" s="11">
        <v>24</v>
      </c>
      <c r="P31" s="11">
        <v>1</v>
      </c>
      <c r="Q31" s="35" t="s">
        <v>26</v>
      </c>
      <c r="R31" s="3">
        <v>42651</v>
      </c>
      <c r="S31" s="3">
        <v>42559</v>
      </c>
      <c r="T31" s="3">
        <v>42763</v>
      </c>
      <c r="U31" s="11" t="s">
        <v>2290</v>
      </c>
      <c r="V31" s="11" t="s">
        <v>27</v>
      </c>
      <c r="W31" s="11" t="s">
        <v>1936</v>
      </c>
      <c r="X31" s="16">
        <v>84028797203</v>
      </c>
      <c r="Y31" s="11" t="s">
        <v>2261</v>
      </c>
      <c r="Z31" s="16" t="s">
        <v>2277</v>
      </c>
      <c r="AA31" s="17" t="s">
        <v>31</v>
      </c>
      <c r="AB31" s="3">
        <f t="shared" si="2"/>
        <v>42741</v>
      </c>
      <c r="AC31" s="3">
        <v>43002</v>
      </c>
      <c r="AD31" s="3">
        <f t="shared" si="3"/>
        <v>43129</v>
      </c>
      <c r="AE31" s="18">
        <v>43188</v>
      </c>
      <c r="AF31" s="4" t="s">
        <v>2293</v>
      </c>
      <c r="AG31" s="3">
        <v>43433</v>
      </c>
      <c r="AH31" s="3">
        <v>43433</v>
      </c>
      <c r="AI31" s="4" t="s">
        <v>2502</v>
      </c>
      <c r="AJ31" s="7"/>
      <c r="AK31" s="4" t="s">
        <v>2512</v>
      </c>
      <c r="AN31" s="19">
        <v>7750807045</v>
      </c>
      <c r="AO31" s="19">
        <v>7750807045</v>
      </c>
      <c r="AP31" s="19" t="s">
        <v>1307</v>
      </c>
      <c r="AQ31" s="19" t="s">
        <v>3366</v>
      </c>
      <c r="AR31" s="19" t="e">
        <f>VLOOKUP(A31,#REF!,12,0)</f>
        <v>#REF!</v>
      </c>
      <c r="AS31" s="19" t="e">
        <f t="shared" si="4"/>
        <v>#REF!</v>
      </c>
      <c r="AX31" s="19" t="e">
        <v>#N/A</v>
      </c>
      <c r="AY31" s="19" t="b">
        <v>1</v>
      </c>
      <c r="AZ31" s="19">
        <v>9800</v>
      </c>
    </row>
    <row r="32" spans="1:52" ht="15" hidden="1" customHeight="1">
      <c r="A32" s="19" t="s">
        <v>2572</v>
      </c>
      <c r="C32" s="72">
        <f t="shared" si="0"/>
        <v>30638261126</v>
      </c>
      <c r="D32" s="11">
        <v>28</v>
      </c>
      <c r="E32" s="12" t="s">
        <v>25</v>
      </c>
      <c r="F32" s="12" t="s">
        <v>109</v>
      </c>
      <c r="G32" s="4" t="s">
        <v>100</v>
      </c>
      <c r="H32" s="4" t="s">
        <v>134</v>
      </c>
      <c r="I32" s="13" t="s">
        <v>381</v>
      </c>
      <c r="J32" s="12" t="s">
        <v>1159</v>
      </c>
      <c r="K32" s="33" t="s">
        <v>1308</v>
      </c>
      <c r="L32" s="34" t="s">
        <v>3305</v>
      </c>
      <c r="M32" s="4" t="str">
        <f t="shared" si="1"/>
        <v>LIT-HARIJANPADA BHARUAMUNDA SINAPALI</v>
      </c>
      <c r="N32" s="11" t="s">
        <v>26</v>
      </c>
      <c r="O32" s="11">
        <v>24</v>
      </c>
      <c r="P32" s="11">
        <v>1</v>
      </c>
      <c r="Q32" s="35" t="s">
        <v>26</v>
      </c>
      <c r="R32" s="3">
        <v>42732</v>
      </c>
      <c r="S32" s="3">
        <v>42640</v>
      </c>
      <c r="T32" s="3">
        <v>42913</v>
      </c>
      <c r="U32" s="11" t="s">
        <v>2290</v>
      </c>
      <c r="V32" s="11" t="s">
        <v>28</v>
      </c>
      <c r="W32" s="11" t="s">
        <v>29</v>
      </c>
      <c r="X32" s="16">
        <v>30638261126</v>
      </c>
      <c r="Y32" s="11" t="s">
        <v>2262</v>
      </c>
      <c r="Z32" s="16" t="s">
        <v>2270</v>
      </c>
      <c r="AA32" s="11" t="s">
        <v>2300</v>
      </c>
      <c r="AB32" s="3">
        <f t="shared" si="2"/>
        <v>42822</v>
      </c>
      <c r="AC32" s="3">
        <v>43002</v>
      </c>
      <c r="AD32" s="3">
        <f t="shared" si="3"/>
        <v>43210</v>
      </c>
      <c r="AE32" s="3">
        <v>43325</v>
      </c>
      <c r="AF32" s="11" t="s">
        <v>2293</v>
      </c>
      <c r="AG32" s="3">
        <v>43406</v>
      </c>
      <c r="AH32" s="3">
        <v>43406</v>
      </c>
      <c r="AI32" s="4" t="s">
        <v>2502</v>
      </c>
      <c r="AJ32" s="4"/>
      <c r="AK32" s="4" t="s">
        <v>2512</v>
      </c>
      <c r="AN32" s="19">
        <v>6637047072</v>
      </c>
      <c r="AO32" s="19">
        <v>6637047072</v>
      </c>
      <c r="AP32" s="19" t="s">
        <v>1308</v>
      </c>
      <c r="AQ32" s="19" t="s">
        <v>3305</v>
      </c>
      <c r="AR32" s="19" t="e">
        <f>VLOOKUP(A32,#REF!,12,0)</f>
        <v>#REF!</v>
      </c>
      <c r="AS32" s="19" t="e">
        <f t="shared" si="4"/>
        <v>#REF!</v>
      </c>
      <c r="AX32" s="19" t="e">
        <v>#N/A</v>
      </c>
      <c r="AY32" s="19" t="b">
        <v>1</v>
      </c>
      <c r="AZ32" s="19">
        <v>900</v>
      </c>
    </row>
    <row r="33" spans="1:52" ht="15" hidden="1" customHeight="1">
      <c r="A33" s="19" t="s">
        <v>2573</v>
      </c>
      <c r="C33" s="72">
        <f t="shared" si="0"/>
        <v>31969888233</v>
      </c>
      <c r="D33" s="11">
        <v>29</v>
      </c>
      <c r="E33" s="12" t="s">
        <v>25</v>
      </c>
      <c r="F33" s="12" t="s">
        <v>109</v>
      </c>
      <c r="G33" s="4" t="s">
        <v>100</v>
      </c>
      <c r="H33" s="4" t="s">
        <v>132</v>
      </c>
      <c r="I33" s="13" t="s">
        <v>382</v>
      </c>
      <c r="J33" s="12" t="s">
        <v>1160</v>
      </c>
      <c r="K33" s="33" t="s">
        <v>1309</v>
      </c>
      <c r="L33" s="34" t="s">
        <v>3368</v>
      </c>
      <c r="M33" s="4" t="str">
        <f t="shared" si="1"/>
        <v>KATAPADA BHARUAMUNDA SINAPALI</v>
      </c>
      <c r="N33" s="11" t="s">
        <v>26</v>
      </c>
      <c r="O33" s="11">
        <v>24</v>
      </c>
      <c r="P33" s="11">
        <v>1</v>
      </c>
      <c r="Q33" s="35" t="s">
        <v>26</v>
      </c>
      <c r="R33" s="3">
        <v>42918</v>
      </c>
      <c r="S33" s="3">
        <v>42826</v>
      </c>
      <c r="T33" s="3">
        <v>43100</v>
      </c>
      <c r="U33" s="11" t="s">
        <v>2290</v>
      </c>
      <c r="V33" s="11" t="s">
        <v>28</v>
      </c>
      <c r="W33" s="11" t="s">
        <v>29</v>
      </c>
      <c r="X33" s="16">
        <v>31969888233</v>
      </c>
      <c r="Y33" s="11" t="s">
        <v>2262</v>
      </c>
      <c r="Z33" s="11" t="s">
        <v>2270</v>
      </c>
      <c r="AA33" s="11" t="s">
        <v>2300</v>
      </c>
      <c r="AB33" s="3">
        <f t="shared" si="2"/>
        <v>43008</v>
      </c>
      <c r="AC33" s="3">
        <v>43002</v>
      </c>
      <c r="AD33" s="3">
        <f t="shared" si="3"/>
        <v>43396</v>
      </c>
      <c r="AE33" s="3">
        <v>43449</v>
      </c>
      <c r="AF33" s="11" t="s">
        <v>2293</v>
      </c>
      <c r="AG33" s="3">
        <v>43472</v>
      </c>
      <c r="AH33" s="3">
        <v>43472</v>
      </c>
      <c r="AI33" s="4" t="s">
        <v>2502</v>
      </c>
      <c r="AJ33" s="4"/>
      <c r="AK33" s="4" t="s">
        <v>2512</v>
      </c>
      <c r="AN33" s="19">
        <v>8455976792</v>
      </c>
      <c r="AO33" s="19">
        <v>8455976792</v>
      </c>
      <c r="AP33" s="19" t="s">
        <v>1309</v>
      </c>
      <c r="AQ33" s="19" t="s">
        <v>3368</v>
      </c>
      <c r="AR33" s="19" t="e">
        <f>VLOOKUP(A33,#REF!,12,0)</f>
        <v>#REF!</v>
      </c>
      <c r="AS33" s="19" t="e">
        <f t="shared" si="4"/>
        <v>#REF!</v>
      </c>
      <c r="AX33" s="19" t="e">
        <v>#N/A</v>
      </c>
      <c r="AY33" s="19" t="b">
        <v>1</v>
      </c>
      <c r="AZ33" s="19">
        <v>2000</v>
      </c>
    </row>
    <row r="34" spans="1:52" ht="15" hidden="1" customHeight="1">
      <c r="A34" s="19" t="s">
        <v>2574</v>
      </c>
      <c r="C34" s="72">
        <f t="shared" si="0"/>
        <v>31988371277</v>
      </c>
      <c r="D34" s="11">
        <v>30</v>
      </c>
      <c r="E34" s="12" t="s">
        <v>25</v>
      </c>
      <c r="F34" s="12" t="s">
        <v>109</v>
      </c>
      <c r="G34" s="4" t="s">
        <v>100</v>
      </c>
      <c r="H34" s="4" t="s">
        <v>135</v>
      </c>
      <c r="I34" s="13" t="s">
        <v>383</v>
      </c>
      <c r="J34" s="12" t="s">
        <v>1161</v>
      </c>
      <c r="K34" s="33" t="s">
        <v>1310</v>
      </c>
      <c r="L34" s="34"/>
      <c r="M34" s="4" t="str">
        <f t="shared" si="1"/>
        <v>NUAPADA-II BHARUAMUNDA SINAPALI</v>
      </c>
      <c r="N34" s="11" t="s">
        <v>26</v>
      </c>
      <c r="O34" s="11">
        <v>24</v>
      </c>
      <c r="P34" s="11">
        <v>1</v>
      </c>
      <c r="Q34" s="35" t="s">
        <v>26</v>
      </c>
      <c r="R34" s="3">
        <v>42748</v>
      </c>
      <c r="S34" s="3">
        <v>42656</v>
      </c>
      <c r="T34" s="3">
        <v>42921</v>
      </c>
      <c r="U34" s="11" t="s">
        <v>2291</v>
      </c>
      <c r="V34" s="11" t="s">
        <v>28</v>
      </c>
      <c r="W34" s="11" t="s">
        <v>29</v>
      </c>
      <c r="X34" s="16">
        <v>31988371277</v>
      </c>
      <c r="Y34" s="11" t="s">
        <v>2262</v>
      </c>
      <c r="Z34" s="11" t="s">
        <v>2270</v>
      </c>
      <c r="AA34" s="11" t="s">
        <v>2300</v>
      </c>
      <c r="AB34" s="3">
        <f t="shared" si="2"/>
        <v>42838</v>
      </c>
      <c r="AC34" s="3">
        <v>43002</v>
      </c>
      <c r="AD34" s="3">
        <f t="shared" si="3"/>
        <v>43226</v>
      </c>
      <c r="AE34" s="3">
        <v>43325</v>
      </c>
      <c r="AF34" s="11" t="s">
        <v>2293</v>
      </c>
      <c r="AG34" s="3">
        <v>43433</v>
      </c>
      <c r="AH34" s="3">
        <v>43406</v>
      </c>
      <c r="AI34" s="4" t="s">
        <v>2502</v>
      </c>
      <c r="AJ34" s="4"/>
      <c r="AK34" s="4" t="s">
        <v>2512</v>
      </c>
      <c r="AN34" s="19">
        <v>7683884296</v>
      </c>
      <c r="AO34" s="19">
        <v>7683884296</v>
      </c>
      <c r="AP34" s="19" t="s">
        <v>1310</v>
      </c>
      <c r="AQ34" s="19">
        <v>0</v>
      </c>
      <c r="AR34" s="19" t="e">
        <f>VLOOKUP(A34,#REF!,12,0)</f>
        <v>#REF!</v>
      </c>
      <c r="AS34" s="19" t="e">
        <f t="shared" si="4"/>
        <v>#REF!</v>
      </c>
      <c r="AX34" s="19" t="e">
        <v>#N/A</v>
      </c>
      <c r="AY34" s="19" t="b">
        <v>1</v>
      </c>
      <c r="AZ34" s="19">
        <v>3100</v>
      </c>
    </row>
    <row r="35" spans="1:52" ht="15" hidden="1" customHeight="1">
      <c r="A35" s="19" t="s">
        <v>2575</v>
      </c>
      <c r="C35" s="72">
        <f t="shared" si="0"/>
        <v>32083169496</v>
      </c>
      <c r="D35" s="11">
        <v>31</v>
      </c>
      <c r="E35" s="12" t="s">
        <v>25</v>
      </c>
      <c r="F35" s="12" t="s">
        <v>109</v>
      </c>
      <c r="G35" s="4" t="s">
        <v>100</v>
      </c>
      <c r="H35" s="29" t="s">
        <v>126</v>
      </c>
      <c r="I35" s="13" t="s">
        <v>384</v>
      </c>
      <c r="J35" s="12" t="s">
        <v>385</v>
      </c>
      <c r="K35" s="33" t="s">
        <v>1311</v>
      </c>
      <c r="L35" s="34" t="s">
        <v>1654</v>
      </c>
      <c r="M35" s="4" t="str">
        <f t="shared" si="1"/>
        <v>KOKPADAR BHARUAMUNDA SINAPALI</v>
      </c>
      <c r="N35" s="11" t="s">
        <v>26</v>
      </c>
      <c r="O35" s="11">
        <v>24</v>
      </c>
      <c r="P35" s="11">
        <v>1</v>
      </c>
      <c r="Q35" s="35" t="s">
        <v>26</v>
      </c>
      <c r="R35" s="3">
        <v>42892</v>
      </c>
      <c r="S35" s="3">
        <v>42800</v>
      </c>
      <c r="T35" s="3">
        <v>43066</v>
      </c>
      <c r="U35" s="11" t="s">
        <v>2291</v>
      </c>
      <c r="V35" s="11" t="s">
        <v>28</v>
      </c>
      <c r="W35" s="11" t="s">
        <v>29</v>
      </c>
      <c r="X35" s="16">
        <v>32083169496</v>
      </c>
      <c r="Y35" s="11" t="s">
        <v>2262</v>
      </c>
      <c r="Z35" s="11" t="s">
        <v>2270</v>
      </c>
      <c r="AA35" s="11" t="s">
        <v>2300</v>
      </c>
      <c r="AB35" s="3">
        <f t="shared" si="2"/>
        <v>42982</v>
      </c>
      <c r="AC35" s="3">
        <v>43066</v>
      </c>
      <c r="AD35" s="3">
        <f t="shared" si="3"/>
        <v>43370</v>
      </c>
      <c r="AE35" s="3">
        <v>43409</v>
      </c>
      <c r="AF35" s="11" t="s">
        <v>2293</v>
      </c>
      <c r="AG35" s="3">
        <v>43433</v>
      </c>
      <c r="AH35" s="3">
        <v>43433</v>
      </c>
      <c r="AI35" s="4" t="s">
        <v>2502</v>
      </c>
      <c r="AJ35" s="4"/>
      <c r="AK35" s="4" t="s">
        <v>2512</v>
      </c>
      <c r="AN35" s="19">
        <v>7894525995</v>
      </c>
      <c r="AO35" s="19">
        <v>7894525995</v>
      </c>
      <c r="AP35" s="19" t="s">
        <v>1311</v>
      </c>
      <c r="AQ35" s="19" t="s">
        <v>1654</v>
      </c>
      <c r="AR35" s="19" t="e">
        <f>VLOOKUP(A35,#REF!,12,0)</f>
        <v>#REF!</v>
      </c>
      <c r="AS35" s="19" t="e">
        <f t="shared" si="4"/>
        <v>#REF!</v>
      </c>
      <c r="AX35" s="19" t="e">
        <v>#N/A</v>
      </c>
      <c r="AY35" s="19" t="b">
        <v>1</v>
      </c>
      <c r="AZ35" s="19">
        <v>4200</v>
      </c>
    </row>
    <row r="36" spans="1:52" ht="15" hidden="1" customHeight="1">
      <c r="A36" s="19" t="s">
        <v>2576</v>
      </c>
      <c r="C36" s="72">
        <f t="shared" si="0"/>
        <v>32103706068</v>
      </c>
      <c r="D36" s="11">
        <v>32</v>
      </c>
      <c r="E36" s="12" t="s">
        <v>25</v>
      </c>
      <c r="F36" s="12" t="s">
        <v>109</v>
      </c>
      <c r="G36" s="4" t="s">
        <v>100</v>
      </c>
      <c r="H36" s="4" t="s">
        <v>126</v>
      </c>
      <c r="I36" s="13" t="s">
        <v>386</v>
      </c>
      <c r="J36" s="6" t="s">
        <v>1162</v>
      </c>
      <c r="K36" s="14" t="s">
        <v>1312</v>
      </c>
      <c r="L36" s="15" t="s">
        <v>3306</v>
      </c>
      <c r="M36" s="4" t="str">
        <f t="shared" si="1"/>
        <v>KOKPADAR BHARUAMUNDA SINAPALI</v>
      </c>
      <c r="N36" s="11" t="s">
        <v>26</v>
      </c>
      <c r="O36" s="11">
        <v>24</v>
      </c>
      <c r="P36" s="11">
        <v>1</v>
      </c>
      <c r="Q36" s="35" t="s">
        <v>26</v>
      </c>
      <c r="R36" s="3">
        <v>42498</v>
      </c>
      <c r="S36" s="3">
        <v>42406</v>
      </c>
      <c r="T36" s="3">
        <v>42673</v>
      </c>
      <c r="U36" s="11" t="s">
        <v>2291</v>
      </c>
      <c r="V36" s="11" t="s">
        <v>28</v>
      </c>
      <c r="W36" s="11" t="s">
        <v>29</v>
      </c>
      <c r="X36" s="16">
        <v>32103706068</v>
      </c>
      <c r="Y36" s="11" t="s">
        <v>2262</v>
      </c>
      <c r="Z36" s="16" t="s">
        <v>2270</v>
      </c>
      <c r="AA36" s="11" t="s">
        <v>2300</v>
      </c>
      <c r="AB36" s="3">
        <f t="shared" si="2"/>
        <v>42588</v>
      </c>
      <c r="AC36" s="3">
        <v>43002</v>
      </c>
      <c r="AD36" s="3">
        <f t="shared" si="3"/>
        <v>42976</v>
      </c>
      <c r="AE36" s="18">
        <v>43188</v>
      </c>
      <c r="AF36" s="4" t="s">
        <v>2293</v>
      </c>
      <c r="AG36" s="3">
        <v>43433</v>
      </c>
      <c r="AH36" s="3">
        <v>43433</v>
      </c>
      <c r="AI36" s="4" t="s">
        <v>2502</v>
      </c>
      <c r="AJ36" s="4"/>
      <c r="AK36" s="4" t="s">
        <v>2512</v>
      </c>
      <c r="AN36" s="19">
        <v>8455945445</v>
      </c>
      <c r="AO36" s="19">
        <v>8455945445</v>
      </c>
      <c r="AP36" s="19" t="s">
        <v>1312</v>
      </c>
      <c r="AQ36" s="19" t="s">
        <v>3306</v>
      </c>
      <c r="AR36" s="19" t="e">
        <f>VLOOKUP(A36,#REF!,12,0)</f>
        <v>#REF!</v>
      </c>
      <c r="AS36" s="19" t="e">
        <f t="shared" si="4"/>
        <v>#REF!</v>
      </c>
      <c r="AX36" s="19" t="e">
        <v>#N/A</v>
      </c>
      <c r="AY36" s="19" t="b">
        <v>1</v>
      </c>
      <c r="AZ36" s="19">
        <v>5300</v>
      </c>
    </row>
    <row r="37" spans="1:52" ht="15" hidden="1" customHeight="1">
      <c r="A37" s="19" t="s">
        <v>2577</v>
      </c>
      <c r="C37" s="72">
        <f t="shared" si="0"/>
        <v>32229368581</v>
      </c>
      <c r="D37" s="11">
        <v>33</v>
      </c>
      <c r="E37" s="12" t="s">
        <v>25</v>
      </c>
      <c r="F37" s="12" t="s">
        <v>109</v>
      </c>
      <c r="G37" s="4" t="s">
        <v>100</v>
      </c>
      <c r="H37" s="4" t="s">
        <v>129</v>
      </c>
      <c r="I37" s="13" t="s">
        <v>387</v>
      </c>
      <c r="J37" s="12" t="s">
        <v>1163</v>
      </c>
      <c r="K37" s="33" t="s">
        <v>1313</v>
      </c>
      <c r="L37" s="34" t="s">
        <v>3307</v>
      </c>
      <c r="M37" s="4" t="str">
        <f t="shared" si="1"/>
        <v>ARSAPADA BHARUAMUNDA SINAPALI</v>
      </c>
      <c r="N37" s="11" t="s">
        <v>26</v>
      </c>
      <c r="O37" s="11">
        <v>24</v>
      </c>
      <c r="P37" s="11">
        <v>1</v>
      </c>
      <c r="Q37" s="35" t="s">
        <v>26</v>
      </c>
      <c r="R37" s="3">
        <v>42727</v>
      </c>
      <c r="S37" s="3">
        <v>42635</v>
      </c>
      <c r="T37" s="3">
        <v>42903</v>
      </c>
      <c r="U37" s="11" t="s">
        <v>2290</v>
      </c>
      <c r="V37" s="11" t="s">
        <v>28</v>
      </c>
      <c r="W37" s="11" t="s">
        <v>29</v>
      </c>
      <c r="X37" s="16">
        <v>32229368581</v>
      </c>
      <c r="Y37" s="11" t="s">
        <v>2262</v>
      </c>
      <c r="Z37" s="11" t="s">
        <v>2270</v>
      </c>
      <c r="AA37" s="11" t="s">
        <v>2300</v>
      </c>
      <c r="AB37" s="3">
        <f t="shared" si="2"/>
        <v>42817</v>
      </c>
      <c r="AC37" s="3">
        <v>43002</v>
      </c>
      <c r="AD37" s="3">
        <f t="shared" si="3"/>
        <v>43205</v>
      </c>
      <c r="AE37" s="3">
        <v>43325</v>
      </c>
      <c r="AF37" s="11" t="s">
        <v>2293</v>
      </c>
      <c r="AG37" s="3">
        <v>43433</v>
      </c>
      <c r="AH37" s="3">
        <v>43433</v>
      </c>
      <c r="AI37" s="4" t="s">
        <v>2502</v>
      </c>
      <c r="AJ37" s="7"/>
      <c r="AK37" s="4" t="s">
        <v>2512</v>
      </c>
      <c r="AN37" s="19">
        <v>7326841281</v>
      </c>
      <c r="AO37" s="19">
        <v>7326841281</v>
      </c>
      <c r="AP37" s="19" t="s">
        <v>1313</v>
      </c>
      <c r="AQ37" s="19" t="s">
        <v>3307</v>
      </c>
      <c r="AR37" s="19" t="e">
        <f>VLOOKUP(A37,#REF!,12,0)</f>
        <v>#REF!</v>
      </c>
      <c r="AS37" s="19" t="e">
        <f t="shared" si="4"/>
        <v>#REF!</v>
      </c>
      <c r="AX37" s="19" t="e">
        <v>#N/A</v>
      </c>
      <c r="AY37" s="19" t="b">
        <v>1</v>
      </c>
      <c r="AZ37" s="19">
        <v>6400</v>
      </c>
    </row>
    <row r="38" spans="1:52" ht="15" hidden="1" customHeight="1">
      <c r="A38" s="19" t="s">
        <v>2578</v>
      </c>
      <c r="C38" s="72">
        <f t="shared" si="0"/>
        <v>32247145121</v>
      </c>
      <c r="D38" s="11">
        <v>34</v>
      </c>
      <c r="E38" s="12" t="s">
        <v>25</v>
      </c>
      <c r="F38" s="12" t="s">
        <v>109</v>
      </c>
      <c r="G38" s="4" t="s">
        <v>100</v>
      </c>
      <c r="H38" s="4" t="s">
        <v>136</v>
      </c>
      <c r="I38" s="13" t="s">
        <v>388</v>
      </c>
      <c r="J38" s="12" t="s">
        <v>389</v>
      </c>
      <c r="K38" s="33" t="s">
        <v>1314</v>
      </c>
      <c r="L38" s="34" t="s">
        <v>1655</v>
      </c>
      <c r="M38" s="4" t="str">
        <f t="shared" si="1"/>
        <v>PITHAPADA BHARUAMUNDA SINAPALI</v>
      </c>
      <c r="N38" s="11" t="s">
        <v>26</v>
      </c>
      <c r="O38" s="11">
        <v>24</v>
      </c>
      <c r="P38" s="11">
        <v>1</v>
      </c>
      <c r="Q38" s="35" t="s">
        <v>26</v>
      </c>
      <c r="R38" s="3">
        <v>42748</v>
      </c>
      <c r="S38" s="3">
        <v>42656</v>
      </c>
      <c r="T38" s="3">
        <v>42925</v>
      </c>
      <c r="U38" s="11" t="s">
        <v>2290</v>
      </c>
      <c r="V38" s="11" t="s">
        <v>28</v>
      </c>
      <c r="W38" s="11" t="s">
        <v>29</v>
      </c>
      <c r="X38" s="16">
        <v>32247145121</v>
      </c>
      <c r="Y38" s="11" t="s">
        <v>2262</v>
      </c>
      <c r="Z38" s="11" t="s">
        <v>2270</v>
      </c>
      <c r="AA38" s="11" t="s">
        <v>2300</v>
      </c>
      <c r="AB38" s="3">
        <f t="shared" si="2"/>
        <v>42838</v>
      </c>
      <c r="AC38" s="3">
        <v>43038</v>
      </c>
      <c r="AD38" s="3">
        <f t="shared" si="3"/>
        <v>43226</v>
      </c>
      <c r="AE38" s="3">
        <v>43325</v>
      </c>
      <c r="AF38" s="11" t="s">
        <v>2293</v>
      </c>
      <c r="AG38" s="3">
        <v>43433</v>
      </c>
      <c r="AH38" s="3">
        <v>43433</v>
      </c>
      <c r="AI38" s="4" t="s">
        <v>2502</v>
      </c>
      <c r="AJ38" s="7"/>
      <c r="AK38" s="4" t="s">
        <v>2512</v>
      </c>
      <c r="AN38" s="19">
        <v>8114920852</v>
      </c>
      <c r="AO38" s="19">
        <v>8114920852</v>
      </c>
      <c r="AP38" s="19" t="s">
        <v>1314</v>
      </c>
      <c r="AQ38" s="19" t="s">
        <v>1655</v>
      </c>
      <c r="AR38" s="19" t="e">
        <f>VLOOKUP(A38,#REF!,12,0)</f>
        <v>#REF!</v>
      </c>
      <c r="AS38" s="19" t="e">
        <f t="shared" si="4"/>
        <v>#REF!</v>
      </c>
      <c r="AX38" s="19" t="e">
        <v>#N/A</v>
      </c>
      <c r="AY38" s="19" t="b">
        <v>1</v>
      </c>
      <c r="AZ38" s="19">
        <v>7500</v>
      </c>
    </row>
    <row r="39" spans="1:52" ht="15" hidden="1" customHeight="1">
      <c r="A39" s="19" t="s">
        <v>2579</v>
      </c>
      <c r="C39" s="72">
        <f t="shared" si="0"/>
        <v>32288884040</v>
      </c>
      <c r="D39" s="11">
        <v>35</v>
      </c>
      <c r="E39" s="12" t="s">
        <v>25</v>
      </c>
      <c r="F39" s="12" t="s">
        <v>109</v>
      </c>
      <c r="G39" s="4" t="s">
        <v>100</v>
      </c>
      <c r="H39" s="29" t="s">
        <v>126</v>
      </c>
      <c r="I39" s="13" t="s">
        <v>82</v>
      </c>
      <c r="J39" s="12" t="s">
        <v>1164</v>
      </c>
      <c r="K39" s="33" t="s">
        <v>1315</v>
      </c>
      <c r="L39" s="34" t="s">
        <v>3370</v>
      </c>
      <c r="M39" s="4" t="str">
        <f t="shared" si="1"/>
        <v>KOKPADAR BHARUAMUNDA SINAPALI</v>
      </c>
      <c r="N39" s="11" t="s">
        <v>26</v>
      </c>
      <c r="O39" s="11">
        <v>24</v>
      </c>
      <c r="P39" s="11">
        <v>1</v>
      </c>
      <c r="Q39" s="35" t="s">
        <v>26</v>
      </c>
      <c r="R39" s="3">
        <v>42919</v>
      </c>
      <c r="S39" s="3">
        <v>42827</v>
      </c>
      <c r="T39" s="3">
        <v>43097</v>
      </c>
      <c r="U39" s="11" t="s">
        <v>2291</v>
      </c>
      <c r="V39" s="11" t="s">
        <v>28</v>
      </c>
      <c r="W39" s="11" t="s">
        <v>29</v>
      </c>
      <c r="X39" s="16">
        <v>32288884040</v>
      </c>
      <c r="Y39" s="11" t="s">
        <v>2262</v>
      </c>
      <c r="Z39" s="11" t="s">
        <v>2270</v>
      </c>
      <c r="AA39" s="11" t="s">
        <v>2300</v>
      </c>
      <c r="AB39" s="3">
        <f t="shared" si="2"/>
        <v>43009</v>
      </c>
      <c r="AC39" s="3">
        <v>43002</v>
      </c>
      <c r="AD39" s="3">
        <f t="shared" si="3"/>
        <v>43397</v>
      </c>
      <c r="AE39" s="3">
        <v>43449</v>
      </c>
      <c r="AF39" s="11" t="s">
        <v>2293</v>
      </c>
      <c r="AG39" s="3">
        <v>43472</v>
      </c>
      <c r="AH39" s="3">
        <v>43472</v>
      </c>
      <c r="AI39" s="4" t="s">
        <v>2502</v>
      </c>
      <c r="AJ39" s="4"/>
      <c r="AK39" s="4" t="s">
        <v>2512</v>
      </c>
      <c r="AN39" s="19">
        <v>7894525995</v>
      </c>
      <c r="AO39" s="19">
        <v>7894525995</v>
      </c>
      <c r="AP39" s="19" t="s">
        <v>1315</v>
      </c>
      <c r="AQ39" s="19" t="s">
        <v>3370</v>
      </c>
      <c r="AR39" s="19" t="e">
        <f>VLOOKUP(A39,#REF!,12,0)</f>
        <v>#REF!</v>
      </c>
      <c r="AS39" s="19" t="e">
        <f t="shared" si="4"/>
        <v>#REF!</v>
      </c>
      <c r="AX39" s="19" t="e">
        <v>#N/A</v>
      </c>
      <c r="AY39" s="19" t="b">
        <v>1</v>
      </c>
      <c r="AZ39" s="19">
        <v>8600</v>
      </c>
    </row>
    <row r="40" spans="1:52" ht="15" hidden="1" customHeight="1">
      <c r="A40" s="19" t="s">
        <v>2580</v>
      </c>
      <c r="C40" s="72">
        <f t="shared" si="0"/>
        <v>32426989898</v>
      </c>
      <c r="D40" s="11">
        <v>36</v>
      </c>
      <c r="E40" s="12" t="s">
        <v>25</v>
      </c>
      <c r="F40" s="12" t="s">
        <v>109</v>
      </c>
      <c r="G40" s="4" t="s">
        <v>100</v>
      </c>
      <c r="H40" s="4" t="s">
        <v>130</v>
      </c>
      <c r="I40" s="13" t="s">
        <v>390</v>
      </c>
      <c r="J40" s="6" t="s">
        <v>1165</v>
      </c>
      <c r="K40" s="14" t="s">
        <v>1316</v>
      </c>
      <c r="L40" s="15"/>
      <c r="M40" s="4" t="str">
        <f t="shared" si="1"/>
        <v>BHA-PALSAPADA BHARUAMUNDA SINAPALI</v>
      </c>
      <c r="N40" s="11" t="s">
        <v>26</v>
      </c>
      <c r="O40" s="11">
        <v>24</v>
      </c>
      <c r="P40" s="11">
        <v>1</v>
      </c>
      <c r="Q40" s="35" t="s">
        <v>26</v>
      </c>
      <c r="R40" s="3">
        <v>42787</v>
      </c>
      <c r="S40" s="3">
        <v>42695</v>
      </c>
      <c r="T40" s="3">
        <v>42966</v>
      </c>
      <c r="U40" s="11" t="s">
        <v>2291</v>
      </c>
      <c r="V40" s="11" t="s">
        <v>28</v>
      </c>
      <c r="W40" s="11" t="s">
        <v>29</v>
      </c>
      <c r="X40" s="16">
        <v>32426989898</v>
      </c>
      <c r="Y40" s="11" t="s">
        <v>2262</v>
      </c>
      <c r="Z40" s="11" t="s">
        <v>2270</v>
      </c>
      <c r="AA40" s="11" t="s">
        <v>2300</v>
      </c>
      <c r="AB40" s="3">
        <f t="shared" si="2"/>
        <v>42877</v>
      </c>
      <c r="AC40" s="3">
        <v>43002</v>
      </c>
      <c r="AD40" s="3">
        <f t="shared" si="3"/>
        <v>43265</v>
      </c>
      <c r="AE40" s="21">
        <v>43308</v>
      </c>
      <c r="AF40" s="11" t="s">
        <v>2293</v>
      </c>
      <c r="AG40" s="3">
        <v>43406</v>
      </c>
      <c r="AH40" s="3"/>
      <c r="AI40" s="4" t="s">
        <v>2502</v>
      </c>
      <c r="AJ40" s="4"/>
      <c r="AK40" s="4" t="s">
        <v>2491</v>
      </c>
      <c r="AN40" s="19">
        <v>9078761077</v>
      </c>
      <c r="AO40" s="19">
        <v>9078761077</v>
      </c>
      <c r="AP40" s="19" t="s">
        <v>1316</v>
      </c>
      <c r="AQ40" s="19">
        <v>0</v>
      </c>
      <c r="AR40" s="19" t="e">
        <f>VLOOKUP(A40,#REF!,12,0)</f>
        <v>#REF!</v>
      </c>
      <c r="AS40" s="19" t="e">
        <f t="shared" si="4"/>
        <v>#REF!</v>
      </c>
      <c r="AX40" s="19" t="e">
        <v>#N/A</v>
      </c>
      <c r="AY40" s="19" t="b">
        <v>1</v>
      </c>
      <c r="AZ40" s="19">
        <v>9700</v>
      </c>
    </row>
    <row r="41" spans="1:52" ht="15" hidden="1" customHeight="1">
      <c r="A41" s="19" t="s">
        <v>2581</v>
      </c>
      <c r="C41" s="72">
        <f t="shared" si="0"/>
        <v>32808544492</v>
      </c>
      <c r="D41" s="11">
        <v>37</v>
      </c>
      <c r="E41" s="12" t="s">
        <v>25</v>
      </c>
      <c r="F41" s="12" t="s">
        <v>109</v>
      </c>
      <c r="G41" s="4" t="s">
        <v>100</v>
      </c>
      <c r="H41" s="4" t="s">
        <v>335</v>
      </c>
      <c r="I41" s="13" t="s">
        <v>391</v>
      </c>
      <c r="J41" s="6" t="s">
        <v>1166</v>
      </c>
      <c r="K41" s="14" t="s">
        <v>1317</v>
      </c>
      <c r="L41" s="15" t="s">
        <v>1934</v>
      </c>
      <c r="M41" s="4" t="str">
        <f t="shared" si="1"/>
        <v>BHA-PATIALPADA BHARUAMUNDA SINAPALI</v>
      </c>
      <c r="N41" s="11" t="s">
        <v>26</v>
      </c>
      <c r="O41" s="11">
        <v>24</v>
      </c>
      <c r="P41" s="11">
        <v>1</v>
      </c>
      <c r="Q41" s="35" t="s">
        <v>26</v>
      </c>
      <c r="R41" s="3">
        <v>42500</v>
      </c>
      <c r="S41" s="3">
        <v>42408</v>
      </c>
      <c r="T41" s="3">
        <v>42861</v>
      </c>
      <c r="U41" s="11" t="s">
        <v>2291</v>
      </c>
      <c r="V41" s="11" t="s">
        <v>28</v>
      </c>
      <c r="W41" s="11" t="s">
        <v>29</v>
      </c>
      <c r="X41" s="16">
        <v>32808544492</v>
      </c>
      <c r="Y41" s="11" t="s">
        <v>2262</v>
      </c>
      <c r="Z41" s="16" t="s">
        <v>2270</v>
      </c>
      <c r="AA41" s="11" t="s">
        <v>2300</v>
      </c>
      <c r="AB41" s="3">
        <f t="shared" si="2"/>
        <v>42590</v>
      </c>
      <c r="AC41" s="3">
        <v>43002</v>
      </c>
      <c r="AD41" s="3">
        <f t="shared" si="3"/>
        <v>42978</v>
      </c>
      <c r="AE41" s="18">
        <v>43188</v>
      </c>
      <c r="AF41" s="4" t="s">
        <v>2293</v>
      </c>
      <c r="AG41" s="3">
        <v>43406</v>
      </c>
      <c r="AH41" s="3">
        <v>43406</v>
      </c>
      <c r="AI41" s="4" t="s">
        <v>2502</v>
      </c>
      <c r="AJ41" s="7"/>
      <c r="AK41" s="4" t="s">
        <v>2512</v>
      </c>
      <c r="AN41" s="19">
        <v>7681881499</v>
      </c>
      <c r="AO41" s="19">
        <v>7681881499</v>
      </c>
      <c r="AP41" s="19" t="s">
        <v>1317</v>
      </c>
      <c r="AQ41" s="19" t="s">
        <v>1934</v>
      </c>
      <c r="AR41" s="19" t="e">
        <f>VLOOKUP(A41,#REF!,12,0)</f>
        <v>#REF!</v>
      </c>
      <c r="AS41" s="19" t="e">
        <f t="shared" si="4"/>
        <v>#REF!</v>
      </c>
      <c r="AX41" s="19" t="e">
        <v>#N/A</v>
      </c>
      <c r="AY41" s="19" t="b">
        <v>1</v>
      </c>
      <c r="AZ41" s="19">
        <v>800</v>
      </c>
    </row>
    <row r="42" spans="1:52" ht="15" hidden="1" customHeight="1">
      <c r="A42" s="19" t="s">
        <v>2582</v>
      </c>
      <c r="C42" s="72">
        <f t="shared" si="0"/>
        <v>33742890630</v>
      </c>
      <c r="D42" s="11">
        <v>38</v>
      </c>
      <c r="E42" s="12" t="s">
        <v>25</v>
      </c>
      <c r="F42" s="12" t="s">
        <v>109</v>
      </c>
      <c r="G42" s="4" t="s">
        <v>100</v>
      </c>
      <c r="H42" s="4" t="s">
        <v>129</v>
      </c>
      <c r="I42" s="13" t="s">
        <v>392</v>
      </c>
      <c r="J42" s="6" t="s">
        <v>1167</v>
      </c>
      <c r="K42" s="14" t="s">
        <v>1318</v>
      </c>
      <c r="L42" s="15" t="s">
        <v>3308</v>
      </c>
      <c r="M42" s="4" t="str">
        <f t="shared" si="1"/>
        <v>ARSAPADA BHARUAMUNDA SINAPALI</v>
      </c>
      <c r="N42" s="11" t="s">
        <v>26</v>
      </c>
      <c r="O42" s="11">
        <v>24</v>
      </c>
      <c r="P42" s="11">
        <v>1</v>
      </c>
      <c r="Q42" s="35" t="s">
        <v>26</v>
      </c>
      <c r="R42" s="3">
        <v>42637</v>
      </c>
      <c r="S42" s="3">
        <v>42545</v>
      </c>
      <c r="T42" s="3">
        <v>42839</v>
      </c>
      <c r="U42" s="11" t="s">
        <v>2290</v>
      </c>
      <c r="V42" s="11" t="s">
        <v>28</v>
      </c>
      <c r="W42" s="11" t="s">
        <v>29</v>
      </c>
      <c r="X42" s="16">
        <v>33742890630</v>
      </c>
      <c r="Y42" s="11" t="s">
        <v>2262</v>
      </c>
      <c r="Z42" s="11" t="s">
        <v>2270</v>
      </c>
      <c r="AA42" s="11" t="s">
        <v>2300</v>
      </c>
      <c r="AB42" s="3">
        <f t="shared" si="2"/>
        <v>42727</v>
      </c>
      <c r="AC42" s="3">
        <v>43002</v>
      </c>
      <c r="AD42" s="3">
        <f t="shared" si="3"/>
        <v>43115</v>
      </c>
      <c r="AE42" s="18">
        <v>43188</v>
      </c>
      <c r="AF42" s="4" t="s">
        <v>2293</v>
      </c>
      <c r="AG42" s="3">
        <v>43406</v>
      </c>
      <c r="AH42" s="3">
        <v>43406</v>
      </c>
      <c r="AI42" s="4" t="s">
        <v>2502</v>
      </c>
      <c r="AJ42" s="7"/>
      <c r="AK42" s="4" t="s">
        <v>2512</v>
      </c>
      <c r="AN42" s="19">
        <v>8456834191</v>
      </c>
      <c r="AO42" s="19">
        <v>8456834191</v>
      </c>
      <c r="AP42" s="19" t="s">
        <v>1318</v>
      </c>
      <c r="AQ42" s="19" t="s">
        <v>3308</v>
      </c>
      <c r="AR42" s="19" t="e">
        <f>VLOOKUP(A42,#REF!,12,0)</f>
        <v>#REF!</v>
      </c>
      <c r="AS42" s="19" t="e">
        <f t="shared" si="4"/>
        <v>#REF!</v>
      </c>
      <c r="AX42" s="19" t="e">
        <v>#N/A</v>
      </c>
      <c r="AY42" s="19" t="b">
        <v>1</v>
      </c>
      <c r="AZ42" s="19">
        <v>1900</v>
      </c>
    </row>
    <row r="43" spans="1:52" ht="15" hidden="1" customHeight="1">
      <c r="A43" s="19" t="s">
        <v>2583</v>
      </c>
      <c r="C43" s="72">
        <f t="shared" si="0"/>
        <v>33794957562</v>
      </c>
      <c r="D43" s="11">
        <v>39</v>
      </c>
      <c r="E43" s="12" t="s">
        <v>25</v>
      </c>
      <c r="F43" s="12" t="s">
        <v>109</v>
      </c>
      <c r="G43" s="4" t="s">
        <v>100</v>
      </c>
      <c r="H43" s="4" t="s">
        <v>100</v>
      </c>
      <c r="I43" s="13" t="s">
        <v>393</v>
      </c>
      <c r="J43" s="6" t="s">
        <v>1168</v>
      </c>
      <c r="K43" s="14" t="s">
        <v>1319</v>
      </c>
      <c r="L43" s="23"/>
      <c r="M43" s="4" t="str">
        <f t="shared" si="1"/>
        <v>BHARUAMUNDA BHARUAMUNDA SINAPALI</v>
      </c>
      <c r="N43" s="11" t="s">
        <v>26</v>
      </c>
      <c r="O43" s="11">
        <v>24</v>
      </c>
      <c r="P43" s="11">
        <v>1</v>
      </c>
      <c r="Q43" s="35" t="s">
        <v>26</v>
      </c>
      <c r="R43" s="3">
        <v>42782</v>
      </c>
      <c r="S43" s="3">
        <v>42690</v>
      </c>
      <c r="T43" s="3">
        <v>42964</v>
      </c>
      <c r="U43" s="11" t="s">
        <v>2290</v>
      </c>
      <c r="V43" s="11" t="s">
        <v>28</v>
      </c>
      <c r="W43" s="11" t="s">
        <v>29</v>
      </c>
      <c r="X43" s="16">
        <v>33794957562</v>
      </c>
      <c r="Y43" s="11" t="s">
        <v>2262</v>
      </c>
      <c r="Z43" s="11" t="s">
        <v>2270</v>
      </c>
      <c r="AA43" s="11" t="s">
        <v>2300</v>
      </c>
      <c r="AB43" s="3">
        <f t="shared" si="2"/>
        <v>42872</v>
      </c>
      <c r="AC43" s="3">
        <v>43002</v>
      </c>
      <c r="AD43" s="3">
        <f t="shared" si="3"/>
        <v>43260</v>
      </c>
      <c r="AE43" s="21">
        <v>43308</v>
      </c>
      <c r="AF43" s="11" t="s">
        <v>2293</v>
      </c>
      <c r="AG43" s="3">
        <v>43406</v>
      </c>
      <c r="AH43" s="3">
        <v>43433</v>
      </c>
      <c r="AI43" s="4" t="s">
        <v>2502</v>
      </c>
      <c r="AJ43" s="4"/>
      <c r="AK43" s="4" t="s">
        <v>2512</v>
      </c>
      <c r="AN43" s="19">
        <v>9438261001</v>
      </c>
      <c r="AO43" s="19">
        <v>9438261001</v>
      </c>
      <c r="AP43" s="19" t="s">
        <v>1319</v>
      </c>
      <c r="AQ43" s="19">
        <v>0</v>
      </c>
      <c r="AR43" s="19" t="e">
        <f>VLOOKUP(A43,#REF!,12,0)</f>
        <v>#REF!</v>
      </c>
      <c r="AS43" s="19" t="e">
        <f t="shared" si="4"/>
        <v>#REF!</v>
      </c>
      <c r="AX43" s="19" t="e">
        <v>#N/A</v>
      </c>
      <c r="AY43" s="19" t="b">
        <v>1</v>
      </c>
      <c r="AZ43" s="19">
        <v>3000</v>
      </c>
    </row>
    <row r="44" spans="1:52" ht="15" hidden="1" customHeight="1">
      <c r="A44" s="19" t="s">
        <v>2584</v>
      </c>
      <c r="C44" s="72">
        <f t="shared" si="0"/>
        <v>33817104930</v>
      </c>
      <c r="D44" s="11">
        <v>40</v>
      </c>
      <c r="E44" s="12" t="s">
        <v>25</v>
      </c>
      <c r="F44" s="12" t="s">
        <v>109</v>
      </c>
      <c r="G44" s="4" t="s">
        <v>100</v>
      </c>
      <c r="H44" s="4" t="s">
        <v>136</v>
      </c>
      <c r="I44" s="13" t="s">
        <v>78</v>
      </c>
      <c r="J44" s="12" t="s">
        <v>1133</v>
      </c>
      <c r="K44" s="33" t="s">
        <v>1320</v>
      </c>
      <c r="L44" s="34"/>
      <c r="M44" s="4" t="str">
        <f t="shared" si="1"/>
        <v>PITHAPADA BHARUAMUNDA SINAPALI</v>
      </c>
      <c r="N44" s="11" t="s">
        <v>26</v>
      </c>
      <c r="O44" s="11">
        <v>24</v>
      </c>
      <c r="P44" s="11">
        <v>1</v>
      </c>
      <c r="Q44" s="35" t="s">
        <v>26</v>
      </c>
      <c r="R44" s="3">
        <v>43010</v>
      </c>
      <c r="S44" s="3">
        <v>42918</v>
      </c>
      <c r="T44" s="3">
        <v>43183</v>
      </c>
      <c r="U44" s="11" t="s">
        <v>2291</v>
      </c>
      <c r="V44" s="11" t="s">
        <v>28</v>
      </c>
      <c r="W44" s="11" t="s">
        <v>29</v>
      </c>
      <c r="X44" s="16">
        <v>33817104930</v>
      </c>
      <c r="Y44" s="16" t="s">
        <v>2262</v>
      </c>
      <c r="Z44" s="16" t="s">
        <v>2270</v>
      </c>
      <c r="AA44" s="11" t="s">
        <v>2300</v>
      </c>
      <c r="AB44" s="3">
        <f t="shared" si="2"/>
        <v>43100</v>
      </c>
      <c r="AC44" s="3">
        <v>43002</v>
      </c>
      <c r="AD44" s="3">
        <f t="shared" si="3"/>
        <v>43488</v>
      </c>
      <c r="AE44" s="3">
        <v>43512</v>
      </c>
      <c r="AF44" s="4" t="s">
        <v>2293</v>
      </c>
      <c r="AG44" s="3">
        <v>43552</v>
      </c>
      <c r="AH44" s="3">
        <v>43552</v>
      </c>
      <c r="AI44" s="4" t="s">
        <v>2502</v>
      </c>
      <c r="AJ44" s="7"/>
      <c r="AK44" s="4" t="s">
        <v>2512</v>
      </c>
      <c r="AN44" s="19">
        <v>7894952565</v>
      </c>
      <c r="AO44" s="19">
        <v>7894952565</v>
      </c>
      <c r="AP44" s="19" t="s">
        <v>1320</v>
      </c>
      <c r="AQ44" s="19">
        <v>0</v>
      </c>
      <c r="AR44" s="19" t="e">
        <f>VLOOKUP(A44,#REF!,12,0)</f>
        <v>#REF!</v>
      </c>
      <c r="AS44" s="19" t="e">
        <f t="shared" si="4"/>
        <v>#REF!</v>
      </c>
      <c r="AX44" s="19" t="e">
        <v>#N/A</v>
      </c>
      <c r="AY44" s="19" t="b">
        <v>1</v>
      </c>
      <c r="AZ44" s="19">
        <v>4100</v>
      </c>
    </row>
    <row r="45" spans="1:52" ht="15" hidden="1" customHeight="1">
      <c r="A45" s="19" t="s">
        <v>2585</v>
      </c>
      <c r="C45" s="72">
        <f t="shared" si="0"/>
        <v>34928983563</v>
      </c>
      <c r="D45" s="11">
        <v>41</v>
      </c>
      <c r="E45" s="12" t="s">
        <v>25</v>
      </c>
      <c r="F45" s="12" t="s">
        <v>109</v>
      </c>
      <c r="G45" s="4" t="s">
        <v>100</v>
      </c>
      <c r="H45" s="4" t="s">
        <v>125</v>
      </c>
      <c r="I45" s="13" t="s">
        <v>394</v>
      </c>
      <c r="J45" s="12" t="s">
        <v>1169</v>
      </c>
      <c r="K45" s="33" t="s">
        <v>1321</v>
      </c>
      <c r="L45" s="34" t="s">
        <v>3309</v>
      </c>
      <c r="M45" s="4" t="str">
        <f t="shared" si="1"/>
        <v>NUAPADA-I BHARUAMUNDA SINAPALI</v>
      </c>
      <c r="N45" s="11" t="s">
        <v>26</v>
      </c>
      <c r="O45" s="11">
        <v>24</v>
      </c>
      <c r="P45" s="11">
        <v>1</v>
      </c>
      <c r="Q45" s="35" t="s">
        <v>26</v>
      </c>
      <c r="R45" s="3">
        <v>42724</v>
      </c>
      <c r="S45" s="3">
        <v>42632</v>
      </c>
      <c r="T45" s="3">
        <v>42898</v>
      </c>
      <c r="U45" s="11" t="s">
        <v>2290</v>
      </c>
      <c r="V45" s="11" t="s">
        <v>28</v>
      </c>
      <c r="W45" s="11" t="s">
        <v>29</v>
      </c>
      <c r="X45" s="16">
        <v>34928983563</v>
      </c>
      <c r="Y45" s="11" t="s">
        <v>2262</v>
      </c>
      <c r="Z45" s="16" t="s">
        <v>2270</v>
      </c>
      <c r="AA45" s="11" t="s">
        <v>2300</v>
      </c>
      <c r="AB45" s="3">
        <f t="shared" si="2"/>
        <v>42814</v>
      </c>
      <c r="AC45" s="3">
        <v>43002</v>
      </c>
      <c r="AD45" s="3">
        <f t="shared" si="3"/>
        <v>43202</v>
      </c>
      <c r="AE45" s="3">
        <v>43325</v>
      </c>
      <c r="AF45" s="11" t="s">
        <v>2293</v>
      </c>
      <c r="AG45" s="3">
        <v>43406</v>
      </c>
      <c r="AH45" s="3">
        <v>43433</v>
      </c>
      <c r="AI45" s="4" t="s">
        <v>2502</v>
      </c>
      <c r="AJ45" s="4"/>
      <c r="AK45" s="4" t="s">
        <v>2512</v>
      </c>
      <c r="AN45" s="19">
        <v>9556517567</v>
      </c>
      <c r="AO45" s="19">
        <v>9556517567</v>
      </c>
      <c r="AP45" s="19" t="s">
        <v>1321</v>
      </c>
      <c r="AQ45" s="19" t="s">
        <v>3309</v>
      </c>
      <c r="AR45" s="19" t="e">
        <f>VLOOKUP(A45,#REF!,12,0)</f>
        <v>#REF!</v>
      </c>
      <c r="AS45" s="19" t="e">
        <f t="shared" si="4"/>
        <v>#REF!</v>
      </c>
      <c r="AX45" s="19" t="e">
        <v>#N/A</v>
      </c>
      <c r="AY45" s="19" t="b">
        <v>1</v>
      </c>
      <c r="AZ45" s="19">
        <v>5200</v>
      </c>
    </row>
    <row r="46" spans="1:52" ht="15" hidden="1" customHeight="1">
      <c r="A46" s="19" t="s">
        <v>2586</v>
      </c>
      <c r="C46" s="72">
        <f t="shared" si="0"/>
        <v>35215241693</v>
      </c>
      <c r="D46" s="11">
        <v>42</v>
      </c>
      <c r="E46" s="12" t="s">
        <v>25</v>
      </c>
      <c r="F46" s="12" t="s">
        <v>109</v>
      </c>
      <c r="G46" s="4" t="s">
        <v>100</v>
      </c>
      <c r="H46" s="4" t="s">
        <v>135</v>
      </c>
      <c r="I46" s="13" t="s">
        <v>395</v>
      </c>
      <c r="J46" s="6" t="s">
        <v>1170</v>
      </c>
      <c r="K46" s="14" t="s">
        <v>1322</v>
      </c>
      <c r="L46" s="15"/>
      <c r="M46" s="4" t="str">
        <f t="shared" si="1"/>
        <v>NUAPADA-II BHARUAMUNDA SINAPALI</v>
      </c>
      <c r="N46" s="11" t="s">
        <v>26</v>
      </c>
      <c r="O46" s="11">
        <v>24</v>
      </c>
      <c r="P46" s="11">
        <v>1</v>
      </c>
      <c r="Q46" s="35" t="s">
        <v>26</v>
      </c>
      <c r="R46" s="3">
        <v>42787</v>
      </c>
      <c r="S46" s="3">
        <v>42695</v>
      </c>
      <c r="T46" s="3">
        <v>42962</v>
      </c>
      <c r="U46" s="11" t="s">
        <v>2290</v>
      </c>
      <c r="V46" s="11" t="s">
        <v>28</v>
      </c>
      <c r="W46" s="11" t="s">
        <v>29</v>
      </c>
      <c r="X46" s="16">
        <v>35215241693</v>
      </c>
      <c r="Y46" s="16" t="s">
        <v>2262</v>
      </c>
      <c r="Z46" s="16" t="s">
        <v>2270</v>
      </c>
      <c r="AA46" s="11" t="s">
        <v>2300</v>
      </c>
      <c r="AB46" s="3">
        <f t="shared" si="2"/>
        <v>42877</v>
      </c>
      <c r="AC46" s="3">
        <v>43002</v>
      </c>
      <c r="AD46" s="3">
        <f t="shared" si="3"/>
        <v>43265</v>
      </c>
      <c r="AE46" s="21">
        <v>43308</v>
      </c>
      <c r="AF46" s="11" t="s">
        <v>2293</v>
      </c>
      <c r="AG46" s="3">
        <v>43406</v>
      </c>
      <c r="AH46" s="3">
        <v>43433</v>
      </c>
      <c r="AI46" s="4" t="s">
        <v>2502</v>
      </c>
      <c r="AJ46" s="7"/>
      <c r="AK46" s="4" t="s">
        <v>2512</v>
      </c>
      <c r="AN46" s="19">
        <v>7684084226</v>
      </c>
      <c r="AO46" s="19">
        <v>7684084226</v>
      </c>
      <c r="AP46" s="19" t="s">
        <v>1322</v>
      </c>
      <c r="AQ46" s="19">
        <v>0</v>
      </c>
      <c r="AR46" s="19" t="e">
        <f>VLOOKUP(A46,#REF!,12,0)</f>
        <v>#REF!</v>
      </c>
      <c r="AS46" s="19" t="e">
        <f t="shared" si="4"/>
        <v>#REF!</v>
      </c>
      <c r="AX46" s="19" t="e">
        <v>#N/A</v>
      </c>
      <c r="AY46" s="19" t="b">
        <v>0</v>
      </c>
      <c r="AZ46" s="19">
        <v>6300</v>
      </c>
    </row>
    <row r="47" spans="1:52" ht="15" hidden="1" customHeight="1">
      <c r="A47" s="19" t="s">
        <v>2587</v>
      </c>
      <c r="C47" s="72">
        <f t="shared" si="0"/>
        <v>35824012284</v>
      </c>
      <c r="D47" s="11">
        <v>43</v>
      </c>
      <c r="E47" s="12" t="s">
        <v>25</v>
      </c>
      <c r="F47" s="12" t="s">
        <v>109</v>
      </c>
      <c r="G47" s="4" t="s">
        <v>100</v>
      </c>
      <c r="H47" s="4" t="s">
        <v>137</v>
      </c>
      <c r="I47" s="13" t="s">
        <v>396</v>
      </c>
      <c r="J47" s="12" t="s">
        <v>1139</v>
      </c>
      <c r="K47" s="33" t="s">
        <v>1323</v>
      </c>
      <c r="L47" s="34"/>
      <c r="M47" s="4" t="str">
        <f t="shared" si="1"/>
        <v>BELPADA BHARUAMUNDA SINAPALI</v>
      </c>
      <c r="N47" s="11" t="s">
        <v>26</v>
      </c>
      <c r="O47" s="11">
        <v>24</v>
      </c>
      <c r="P47" s="11">
        <v>1</v>
      </c>
      <c r="Q47" s="35" t="s">
        <v>26</v>
      </c>
      <c r="R47" s="3">
        <v>42878</v>
      </c>
      <c r="S47" s="3">
        <v>42786</v>
      </c>
      <c r="T47" s="3">
        <v>43054</v>
      </c>
      <c r="U47" s="11" t="s">
        <v>2290</v>
      </c>
      <c r="V47" s="11" t="s">
        <v>28</v>
      </c>
      <c r="W47" s="11" t="s">
        <v>29</v>
      </c>
      <c r="X47" s="16">
        <v>35824012284</v>
      </c>
      <c r="Y47" s="11" t="s">
        <v>2262</v>
      </c>
      <c r="Z47" s="11" t="s">
        <v>2270</v>
      </c>
      <c r="AA47" s="11" t="s">
        <v>2300</v>
      </c>
      <c r="AB47" s="3">
        <f t="shared" si="2"/>
        <v>42968</v>
      </c>
      <c r="AC47" s="3">
        <v>43002</v>
      </c>
      <c r="AD47" s="3">
        <f t="shared" si="3"/>
        <v>43356</v>
      </c>
      <c r="AE47" s="3">
        <v>43409</v>
      </c>
      <c r="AF47" s="11" t="s">
        <v>2293</v>
      </c>
      <c r="AG47" s="3">
        <v>43406</v>
      </c>
      <c r="AH47" s="3"/>
      <c r="AI47" s="4" t="s">
        <v>2502</v>
      </c>
      <c r="AJ47" s="7"/>
      <c r="AK47" s="4" t="s">
        <v>2491</v>
      </c>
      <c r="AN47" s="19">
        <v>9668205518</v>
      </c>
      <c r="AO47" s="19">
        <v>9668205518</v>
      </c>
      <c r="AP47" s="19" t="s">
        <v>1323</v>
      </c>
      <c r="AQ47" s="19">
        <v>0</v>
      </c>
      <c r="AR47" s="19" t="e">
        <f>VLOOKUP(A47,#REF!,12,0)</f>
        <v>#REF!</v>
      </c>
      <c r="AS47" s="19" t="e">
        <f t="shared" si="4"/>
        <v>#REF!</v>
      </c>
      <c r="AX47" s="19" t="e">
        <v>#N/A</v>
      </c>
      <c r="AY47" s="19" t="b">
        <v>1</v>
      </c>
      <c r="AZ47" s="19">
        <v>7400</v>
      </c>
    </row>
    <row r="48" spans="1:52" ht="15" hidden="1" customHeight="1">
      <c r="A48" s="19" t="s">
        <v>2588</v>
      </c>
      <c r="C48" s="72">
        <f t="shared" si="0"/>
        <v>84007155113</v>
      </c>
      <c r="D48" s="11">
        <v>44</v>
      </c>
      <c r="E48" s="12" t="s">
        <v>25</v>
      </c>
      <c r="F48" s="12" t="s">
        <v>109</v>
      </c>
      <c r="G48" s="4" t="s">
        <v>110</v>
      </c>
      <c r="H48" s="4" t="s">
        <v>138</v>
      </c>
      <c r="I48" s="13" t="s">
        <v>397</v>
      </c>
      <c r="J48" s="6" t="s">
        <v>1171</v>
      </c>
      <c r="K48" s="14" t="s">
        <v>1324</v>
      </c>
      <c r="L48" s="15"/>
      <c r="M48" s="4" t="str">
        <f t="shared" si="1"/>
        <v>NIL-SAPADA CHATIAGUDA SINAPALI</v>
      </c>
      <c r="N48" s="11" t="s">
        <v>26</v>
      </c>
      <c r="O48" s="11">
        <v>24</v>
      </c>
      <c r="P48" s="11">
        <v>1</v>
      </c>
      <c r="Q48" s="35" t="s">
        <v>26</v>
      </c>
      <c r="R48" s="3">
        <v>42668</v>
      </c>
      <c r="S48" s="3">
        <v>42576</v>
      </c>
      <c r="T48" s="3">
        <v>42741</v>
      </c>
      <c r="U48" s="11" t="s">
        <v>2290</v>
      </c>
      <c r="V48" s="11" t="s">
        <v>27</v>
      </c>
      <c r="W48" s="11" t="s">
        <v>1936</v>
      </c>
      <c r="X48" s="16">
        <v>84007155113</v>
      </c>
      <c r="Y48" s="11" t="s">
        <v>2261</v>
      </c>
      <c r="Z48" s="11" t="s">
        <v>2277</v>
      </c>
      <c r="AA48" s="17" t="s">
        <v>31</v>
      </c>
      <c r="AB48" s="3">
        <f t="shared" si="2"/>
        <v>42758</v>
      </c>
      <c r="AC48" s="3">
        <v>43002</v>
      </c>
      <c r="AD48" s="3">
        <f t="shared" si="3"/>
        <v>43146</v>
      </c>
      <c r="AE48" s="18">
        <v>43188</v>
      </c>
      <c r="AF48" s="4" t="s">
        <v>2293</v>
      </c>
      <c r="AG48" s="3">
        <v>43406</v>
      </c>
      <c r="AH48" s="3">
        <v>43406</v>
      </c>
      <c r="AI48" s="4" t="s">
        <v>2502</v>
      </c>
      <c r="AJ48" s="4"/>
      <c r="AK48" s="4" t="s">
        <v>2512</v>
      </c>
      <c r="AO48" s="19" t="e">
        <v>#N/A</v>
      </c>
      <c r="AP48" s="19" t="e">
        <v>#N/A</v>
      </c>
      <c r="AQ48" s="19" t="e">
        <v>#N/A</v>
      </c>
      <c r="AR48" s="19" t="e">
        <f>VLOOKUP(A48,#REF!,12,0)</f>
        <v>#REF!</v>
      </c>
      <c r="AS48" s="19" t="e">
        <f t="shared" si="4"/>
        <v>#REF!</v>
      </c>
      <c r="AX48" s="19" t="e">
        <v>#N/A</v>
      </c>
      <c r="AY48" s="19" t="b">
        <v>1</v>
      </c>
      <c r="AZ48" s="19">
        <v>8500</v>
      </c>
    </row>
    <row r="49" spans="1:52" ht="15" hidden="1" customHeight="1">
      <c r="A49" s="19" t="s">
        <v>2589</v>
      </c>
      <c r="C49" s="72">
        <f t="shared" si="0"/>
        <v>84008950641</v>
      </c>
      <c r="D49" s="11">
        <v>45</v>
      </c>
      <c r="E49" s="12" t="s">
        <v>25</v>
      </c>
      <c r="F49" s="12" t="s">
        <v>109</v>
      </c>
      <c r="G49" s="4" t="s">
        <v>110</v>
      </c>
      <c r="H49" s="4" t="s">
        <v>139</v>
      </c>
      <c r="I49" s="13" t="s">
        <v>398</v>
      </c>
      <c r="J49" s="12" t="s">
        <v>1172</v>
      </c>
      <c r="K49" s="33" t="s">
        <v>1325</v>
      </c>
      <c r="L49" s="34"/>
      <c r="M49" s="4" t="str">
        <f t="shared" si="1"/>
        <v>NIL-BHOIPADA CHATIAGUDA SINAPALI</v>
      </c>
      <c r="N49" s="11" t="s">
        <v>26</v>
      </c>
      <c r="O49" s="11">
        <v>24</v>
      </c>
      <c r="P49" s="11">
        <v>1</v>
      </c>
      <c r="Q49" s="35" t="s">
        <v>26</v>
      </c>
      <c r="R49" s="3">
        <v>42850</v>
      </c>
      <c r="S49" s="3">
        <v>42758</v>
      </c>
      <c r="T49" s="3">
        <v>43028</v>
      </c>
      <c r="U49" s="11" t="s">
        <v>2291</v>
      </c>
      <c r="V49" s="11" t="s">
        <v>27</v>
      </c>
      <c r="W49" s="11" t="s">
        <v>1936</v>
      </c>
      <c r="X49" s="16">
        <v>84008950641</v>
      </c>
      <c r="Y49" s="11" t="s">
        <v>2261</v>
      </c>
      <c r="Z49" s="11" t="s">
        <v>2277</v>
      </c>
      <c r="AA49" s="35" t="s">
        <v>31</v>
      </c>
      <c r="AB49" s="3">
        <f t="shared" si="2"/>
        <v>42940</v>
      </c>
      <c r="AC49" s="3">
        <v>43066</v>
      </c>
      <c r="AD49" s="3">
        <f t="shared" si="3"/>
        <v>43328</v>
      </c>
      <c r="AE49" s="3">
        <v>43409</v>
      </c>
      <c r="AF49" s="11" t="s">
        <v>2293</v>
      </c>
      <c r="AG49" s="3">
        <v>43433</v>
      </c>
      <c r="AH49" s="3">
        <v>43433</v>
      </c>
      <c r="AI49" s="4" t="s">
        <v>2502</v>
      </c>
      <c r="AJ49" s="4"/>
      <c r="AK49" s="4" t="s">
        <v>2512</v>
      </c>
      <c r="AO49" s="19" t="e">
        <v>#N/A</v>
      </c>
      <c r="AP49" s="19" t="e">
        <v>#N/A</v>
      </c>
      <c r="AQ49" s="19" t="e">
        <v>#N/A</v>
      </c>
      <c r="AR49" s="19" t="e">
        <f>VLOOKUP(A49,#REF!,12,0)</f>
        <v>#REF!</v>
      </c>
      <c r="AS49" s="19" t="e">
        <f t="shared" si="4"/>
        <v>#REF!</v>
      </c>
      <c r="AX49" s="19" t="e">
        <v>#N/A</v>
      </c>
      <c r="AY49" s="19" t="b">
        <v>1</v>
      </c>
      <c r="AZ49" s="19">
        <v>9600</v>
      </c>
    </row>
    <row r="50" spans="1:52" ht="15" hidden="1" customHeight="1">
      <c r="A50" s="19" t="s">
        <v>2590</v>
      </c>
      <c r="C50" s="72">
        <f t="shared" si="0"/>
        <v>84009051224</v>
      </c>
      <c r="D50" s="11">
        <v>46</v>
      </c>
      <c r="E50" s="12" t="s">
        <v>25</v>
      </c>
      <c r="F50" s="12" t="s">
        <v>109</v>
      </c>
      <c r="G50" s="4" t="s">
        <v>110</v>
      </c>
      <c r="H50" s="4" t="s">
        <v>140</v>
      </c>
      <c r="I50" s="13" t="s">
        <v>399</v>
      </c>
      <c r="J50" s="6" t="s">
        <v>1173</v>
      </c>
      <c r="K50" s="14" t="s">
        <v>1326</v>
      </c>
      <c r="L50" s="15"/>
      <c r="M50" s="4" t="str">
        <f t="shared" si="1"/>
        <v>REBIDI CHATIAGUDA SINAPALI</v>
      </c>
      <c r="N50" s="11" t="s">
        <v>26</v>
      </c>
      <c r="O50" s="11">
        <v>24</v>
      </c>
      <c r="P50" s="11">
        <v>1</v>
      </c>
      <c r="Q50" s="35" t="s">
        <v>26</v>
      </c>
      <c r="R50" s="3">
        <v>42567</v>
      </c>
      <c r="S50" s="3">
        <v>42475</v>
      </c>
      <c r="T50" s="3">
        <v>42742</v>
      </c>
      <c r="U50" s="11" t="s">
        <v>2290</v>
      </c>
      <c r="V50" s="11" t="s">
        <v>27</v>
      </c>
      <c r="W50" s="11" t="s">
        <v>1936</v>
      </c>
      <c r="X50" s="16">
        <v>84009051224</v>
      </c>
      <c r="Y50" s="16" t="s">
        <v>2261</v>
      </c>
      <c r="Z50" s="16" t="s">
        <v>2277</v>
      </c>
      <c r="AA50" s="17" t="s">
        <v>31</v>
      </c>
      <c r="AB50" s="3">
        <f t="shared" si="2"/>
        <v>42657</v>
      </c>
      <c r="AC50" s="3">
        <v>43002</v>
      </c>
      <c r="AD50" s="3">
        <f t="shared" si="3"/>
        <v>43045</v>
      </c>
      <c r="AE50" s="18">
        <v>43188</v>
      </c>
      <c r="AF50" s="4" t="s">
        <v>2293</v>
      </c>
      <c r="AG50" s="3">
        <v>43406</v>
      </c>
      <c r="AH50" s="3">
        <v>43433</v>
      </c>
      <c r="AI50" s="4" t="s">
        <v>2502</v>
      </c>
      <c r="AJ50" s="7"/>
      <c r="AK50" s="4" t="s">
        <v>2512</v>
      </c>
      <c r="AO50" s="19" t="e">
        <v>#N/A</v>
      </c>
      <c r="AP50" s="19" t="e">
        <v>#N/A</v>
      </c>
      <c r="AQ50" s="19" t="e">
        <v>#N/A</v>
      </c>
      <c r="AR50" s="19" t="e">
        <f>VLOOKUP(A50,#REF!,12,0)</f>
        <v>#REF!</v>
      </c>
      <c r="AS50" s="19" t="e">
        <f t="shared" si="4"/>
        <v>#REF!</v>
      </c>
      <c r="AX50" s="19" t="e">
        <v>#N/A</v>
      </c>
      <c r="AY50" s="19" t="b">
        <v>1</v>
      </c>
      <c r="AZ50" s="19">
        <v>700</v>
      </c>
    </row>
    <row r="51" spans="1:52" ht="15" hidden="1" customHeight="1">
      <c r="A51" s="19" t="s">
        <v>2591</v>
      </c>
      <c r="C51" s="72">
        <f t="shared" si="0"/>
        <v>84009453106</v>
      </c>
      <c r="D51" s="11">
        <v>47</v>
      </c>
      <c r="E51" s="12" t="s">
        <v>25</v>
      </c>
      <c r="F51" s="12" t="s">
        <v>109</v>
      </c>
      <c r="G51" s="4" t="s">
        <v>110</v>
      </c>
      <c r="H51" s="4" t="s">
        <v>141</v>
      </c>
      <c r="I51" s="13" t="s">
        <v>400</v>
      </c>
      <c r="J51" s="6" t="s">
        <v>1174</v>
      </c>
      <c r="K51" s="14" t="s">
        <v>1327</v>
      </c>
      <c r="L51" s="15"/>
      <c r="M51" s="4" t="str">
        <f t="shared" si="1"/>
        <v>SLK-NAIKPADA CHATIAGUDA SINAPALI</v>
      </c>
      <c r="N51" s="11" t="s">
        <v>26</v>
      </c>
      <c r="O51" s="11">
        <v>24</v>
      </c>
      <c r="P51" s="11">
        <v>1</v>
      </c>
      <c r="Q51" s="35" t="s">
        <v>26</v>
      </c>
      <c r="R51" s="3">
        <v>42794</v>
      </c>
      <c r="S51" s="3">
        <v>42702</v>
      </c>
      <c r="T51" s="3">
        <v>42974</v>
      </c>
      <c r="U51" s="11" t="s">
        <v>2290</v>
      </c>
      <c r="V51" s="11" t="s">
        <v>27</v>
      </c>
      <c r="W51" s="11" t="s">
        <v>1936</v>
      </c>
      <c r="X51" s="16">
        <v>84009453106</v>
      </c>
      <c r="Y51" s="16" t="s">
        <v>2261</v>
      </c>
      <c r="Z51" s="16" t="s">
        <v>2277</v>
      </c>
      <c r="AA51" s="17" t="s">
        <v>31</v>
      </c>
      <c r="AB51" s="3">
        <f t="shared" si="2"/>
        <v>42884</v>
      </c>
      <c r="AC51" s="3">
        <v>43002</v>
      </c>
      <c r="AD51" s="3">
        <f t="shared" si="3"/>
        <v>43272</v>
      </c>
      <c r="AE51" s="21">
        <v>43308</v>
      </c>
      <c r="AF51" s="11" t="s">
        <v>2293</v>
      </c>
      <c r="AG51" s="3">
        <v>43406</v>
      </c>
      <c r="AH51" s="3">
        <v>43406</v>
      </c>
      <c r="AI51" s="4" t="s">
        <v>2502</v>
      </c>
      <c r="AJ51" s="4"/>
      <c r="AK51" s="4" t="s">
        <v>2512</v>
      </c>
      <c r="AO51" s="19" t="e">
        <v>#N/A</v>
      </c>
      <c r="AP51" s="19" t="e">
        <v>#N/A</v>
      </c>
      <c r="AQ51" s="19" t="e">
        <v>#N/A</v>
      </c>
      <c r="AR51" s="19" t="e">
        <f>VLOOKUP(A51,#REF!,12,0)</f>
        <v>#REF!</v>
      </c>
      <c r="AS51" s="19" t="e">
        <f t="shared" si="4"/>
        <v>#REF!</v>
      </c>
      <c r="AX51" s="19" t="e">
        <v>#N/A</v>
      </c>
      <c r="AY51" s="19" t="b">
        <v>1</v>
      </c>
      <c r="AZ51" s="19">
        <v>1800</v>
      </c>
    </row>
    <row r="52" spans="1:52" ht="15" hidden="1" customHeight="1">
      <c r="A52" s="19" t="s">
        <v>2592</v>
      </c>
      <c r="C52" s="72">
        <f t="shared" si="0"/>
        <v>84010108429</v>
      </c>
      <c r="D52" s="11">
        <v>48</v>
      </c>
      <c r="E52" s="12" t="s">
        <v>25</v>
      </c>
      <c r="F52" s="12" t="s">
        <v>109</v>
      </c>
      <c r="G52" s="4" t="s">
        <v>110</v>
      </c>
      <c r="H52" s="4" t="s">
        <v>142</v>
      </c>
      <c r="I52" s="13" t="s">
        <v>401</v>
      </c>
      <c r="J52" s="12" t="s">
        <v>1175</v>
      </c>
      <c r="K52" s="33" t="s">
        <v>1328</v>
      </c>
      <c r="L52" s="34"/>
      <c r="M52" s="4" t="str">
        <f t="shared" si="1"/>
        <v>CHA-MAHULPADA CHATIAGUDA SINAPALI</v>
      </c>
      <c r="N52" s="11" t="s">
        <v>26</v>
      </c>
      <c r="O52" s="11">
        <v>24</v>
      </c>
      <c r="P52" s="11">
        <v>1</v>
      </c>
      <c r="Q52" s="35" t="s">
        <v>26</v>
      </c>
      <c r="R52" s="3">
        <v>42980</v>
      </c>
      <c r="S52" s="3">
        <v>42888</v>
      </c>
      <c r="T52" s="3">
        <v>43161</v>
      </c>
      <c r="U52" s="11" t="s">
        <v>2290</v>
      </c>
      <c r="V52" s="11" t="s">
        <v>27</v>
      </c>
      <c r="W52" s="11" t="s">
        <v>1936</v>
      </c>
      <c r="X52" s="16">
        <v>84010108429</v>
      </c>
      <c r="Y52" s="16" t="s">
        <v>2261</v>
      </c>
      <c r="Z52" s="16" t="s">
        <v>2277</v>
      </c>
      <c r="AA52" s="35" t="s">
        <v>31</v>
      </c>
      <c r="AB52" s="3">
        <f t="shared" si="2"/>
        <v>43070</v>
      </c>
      <c r="AC52" s="3">
        <v>43002</v>
      </c>
      <c r="AD52" s="3">
        <f t="shared" si="3"/>
        <v>43458</v>
      </c>
      <c r="AE52" s="3">
        <v>43486</v>
      </c>
      <c r="AF52" s="4" t="s">
        <v>2293</v>
      </c>
      <c r="AG52" s="3">
        <v>43486</v>
      </c>
      <c r="AH52" s="3">
        <v>43486</v>
      </c>
      <c r="AI52" s="4" t="s">
        <v>2502</v>
      </c>
      <c r="AJ52" s="7"/>
      <c r="AK52" s="4" t="s">
        <v>2512</v>
      </c>
      <c r="AO52" s="19" t="e">
        <v>#N/A</v>
      </c>
      <c r="AP52" s="19" t="e">
        <v>#N/A</v>
      </c>
      <c r="AQ52" s="19" t="e">
        <v>#N/A</v>
      </c>
      <c r="AR52" s="19" t="e">
        <f>VLOOKUP(A52,#REF!,12,0)</f>
        <v>#REF!</v>
      </c>
      <c r="AS52" s="19" t="e">
        <f t="shared" si="4"/>
        <v>#REF!</v>
      </c>
      <c r="AX52" s="19" t="e">
        <v>#N/A</v>
      </c>
      <c r="AY52" s="19" t="b">
        <v>1</v>
      </c>
      <c r="AZ52" s="19">
        <v>2900</v>
      </c>
    </row>
    <row r="53" spans="1:52" ht="15" hidden="1" customHeight="1">
      <c r="A53" s="19" t="s">
        <v>2593</v>
      </c>
      <c r="C53" s="72">
        <f t="shared" si="0"/>
        <v>84010218251</v>
      </c>
      <c r="D53" s="11">
        <v>49</v>
      </c>
      <c r="E53" s="12" t="s">
        <v>25</v>
      </c>
      <c r="F53" s="12" t="s">
        <v>109</v>
      </c>
      <c r="G53" s="4" t="s">
        <v>110</v>
      </c>
      <c r="H53" s="4" t="s">
        <v>143</v>
      </c>
      <c r="I53" s="13" t="s">
        <v>402</v>
      </c>
      <c r="J53" s="6" t="s">
        <v>1176</v>
      </c>
      <c r="K53" s="14" t="s">
        <v>1329</v>
      </c>
      <c r="L53" s="15"/>
      <c r="M53" s="4" t="str">
        <f t="shared" si="1"/>
        <v>BARGAON-III CHATIAGUDA SINAPALI</v>
      </c>
      <c r="N53" s="11" t="s">
        <v>26</v>
      </c>
      <c r="O53" s="11">
        <v>24</v>
      </c>
      <c r="P53" s="11">
        <v>1</v>
      </c>
      <c r="Q53" s="35" t="s">
        <v>26</v>
      </c>
      <c r="R53" s="3">
        <v>42501</v>
      </c>
      <c r="S53" s="3">
        <v>42409</v>
      </c>
      <c r="T53" s="3">
        <v>42683</v>
      </c>
      <c r="U53" s="11" t="s">
        <v>2291</v>
      </c>
      <c r="V53" s="11" t="s">
        <v>27</v>
      </c>
      <c r="W53" s="11" t="s">
        <v>1936</v>
      </c>
      <c r="X53" s="16">
        <v>84010218251</v>
      </c>
      <c r="Y53" s="11" t="s">
        <v>2261</v>
      </c>
      <c r="Z53" s="16" t="s">
        <v>2277</v>
      </c>
      <c r="AA53" s="17" t="s">
        <v>31</v>
      </c>
      <c r="AB53" s="3">
        <f t="shared" si="2"/>
        <v>42591</v>
      </c>
      <c r="AC53" s="3">
        <v>43002</v>
      </c>
      <c r="AD53" s="3">
        <f t="shared" si="3"/>
        <v>42979</v>
      </c>
      <c r="AE53" s="18">
        <v>43188</v>
      </c>
      <c r="AF53" s="4" t="s">
        <v>2293</v>
      </c>
      <c r="AG53" s="3">
        <v>43406</v>
      </c>
      <c r="AH53" s="3">
        <v>43433</v>
      </c>
      <c r="AI53" s="4" t="s">
        <v>2502</v>
      </c>
      <c r="AJ53" s="4"/>
      <c r="AK53" s="4" t="s">
        <v>2512</v>
      </c>
      <c r="AO53" s="19" t="e">
        <v>#N/A</v>
      </c>
      <c r="AP53" s="19" t="e">
        <v>#N/A</v>
      </c>
      <c r="AQ53" s="19" t="e">
        <v>#N/A</v>
      </c>
      <c r="AR53" s="19" t="e">
        <f>VLOOKUP(A53,#REF!,12,0)</f>
        <v>#REF!</v>
      </c>
      <c r="AS53" s="19" t="e">
        <f t="shared" si="4"/>
        <v>#REF!</v>
      </c>
      <c r="AX53" s="19" t="e">
        <v>#N/A</v>
      </c>
      <c r="AY53" s="19" t="b">
        <v>1</v>
      </c>
      <c r="AZ53" s="19">
        <v>4000</v>
      </c>
    </row>
    <row r="54" spans="1:52" ht="15" hidden="1" customHeight="1">
      <c r="A54" s="19" t="s">
        <v>2594</v>
      </c>
      <c r="C54" s="72">
        <f t="shared" si="0"/>
        <v>84010556380</v>
      </c>
      <c r="D54" s="11">
        <v>50</v>
      </c>
      <c r="E54" s="12" t="s">
        <v>25</v>
      </c>
      <c r="F54" s="12" t="s">
        <v>109</v>
      </c>
      <c r="G54" s="4" t="s">
        <v>110</v>
      </c>
      <c r="H54" s="4" t="s">
        <v>2281</v>
      </c>
      <c r="I54" s="13" t="s">
        <v>403</v>
      </c>
      <c r="J54" s="6" t="s">
        <v>404</v>
      </c>
      <c r="K54" s="14" t="s">
        <v>1330</v>
      </c>
      <c r="L54" s="15" t="s">
        <v>1656</v>
      </c>
      <c r="M54" s="4" t="str">
        <f t="shared" si="1"/>
        <v>GADRAMAL CHATIAGUDA SINAPALI</v>
      </c>
      <c r="N54" s="11" t="s">
        <v>26</v>
      </c>
      <c r="O54" s="11">
        <v>25</v>
      </c>
      <c r="P54" s="11">
        <v>1</v>
      </c>
      <c r="Q54" s="35" t="s">
        <v>26</v>
      </c>
      <c r="R54" s="3">
        <v>42622</v>
      </c>
      <c r="S54" s="3">
        <v>42563</v>
      </c>
      <c r="T54" s="3">
        <v>42838</v>
      </c>
      <c r="U54" s="11" t="s">
        <v>2291</v>
      </c>
      <c r="V54" s="11" t="s">
        <v>27</v>
      </c>
      <c r="W54" s="11" t="s">
        <v>1936</v>
      </c>
      <c r="X54" s="16" t="s">
        <v>1939</v>
      </c>
      <c r="Y54" s="16" t="s">
        <v>2261</v>
      </c>
      <c r="Z54" s="16" t="s">
        <v>2277</v>
      </c>
      <c r="AA54" s="17" t="s">
        <v>31</v>
      </c>
      <c r="AB54" s="3">
        <f t="shared" si="2"/>
        <v>42745</v>
      </c>
      <c r="AC54" s="3">
        <v>43002</v>
      </c>
      <c r="AD54" s="3">
        <f t="shared" si="3"/>
        <v>43133</v>
      </c>
      <c r="AE54" s="18">
        <v>43188</v>
      </c>
      <c r="AF54" s="4" t="s">
        <v>2293</v>
      </c>
      <c r="AG54" s="3">
        <v>43406</v>
      </c>
      <c r="AH54" s="3">
        <v>43433</v>
      </c>
      <c r="AI54" s="4" t="s">
        <v>2502</v>
      </c>
      <c r="AJ54" s="4"/>
      <c r="AK54" s="4" t="s">
        <v>2512</v>
      </c>
      <c r="AO54" s="19" t="e">
        <v>#N/A</v>
      </c>
      <c r="AP54" s="19" t="e">
        <v>#N/A</v>
      </c>
      <c r="AQ54" s="19" t="e">
        <v>#N/A</v>
      </c>
      <c r="AR54" s="19" t="e">
        <f>VLOOKUP(A54,#REF!,12,0)</f>
        <v>#REF!</v>
      </c>
      <c r="AS54" s="19" t="e">
        <f t="shared" si="4"/>
        <v>#REF!</v>
      </c>
      <c r="AX54" s="19" t="e">
        <v>#N/A</v>
      </c>
      <c r="AY54" s="19" t="b">
        <v>1</v>
      </c>
      <c r="AZ54" s="19">
        <v>5100</v>
      </c>
    </row>
    <row r="55" spans="1:52" ht="15" hidden="1" customHeight="1">
      <c r="A55" s="19" t="s">
        <v>2595</v>
      </c>
      <c r="C55" s="72">
        <f t="shared" si="0"/>
        <v>84010603682</v>
      </c>
      <c r="D55" s="11">
        <v>51</v>
      </c>
      <c r="E55" s="12" t="s">
        <v>25</v>
      </c>
      <c r="F55" s="12" t="s">
        <v>109</v>
      </c>
      <c r="G55" s="4" t="s">
        <v>110</v>
      </c>
      <c r="H55" s="4" t="s">
        <v>144</v>
      </c>
      <c r="I55" s="13" t="s">
        <v>405</v>
      </c>
      <c r="J55" s="6" t="s">
        <v>1177</v>
      </c>
      <c r="K55" s="14" t="s">
        <v>1331</v>
      </c>
      <c r="L55" s="15"/>
      <c r="M55" s="4" t="str">
        <f t="shared" si="1"/>
        <v>JAM-MANHIRAPADA CHATIAGUDA SINAPALI</v>
      </c>
      <c r="N55" s="11" t="s">
        <v>26</v>
      </c>
      <c r="O55" s="11">
        <v>24</v>
      </c>
      <c r="P55" s="11">
        <v>1</v>
      </c>
      <c r="Q55" s="35" t="s">
        <v>26</v>
      </c>
      <c r="R55" s="3">
        <v>42657</v>
      </c>
      <c r="S55" s="3">
        <v>42565</v>
      </c>
      <c r="T55" s="3">
        <v>42880</v>
      </c>
      <c r="U55" s="11" t="s">
        <v>2292</v>
      </c>
      <c r="V55" s="11" t="s">
        <v>27</v>
      </c>
      <c r="W55" s="11" t="s">
        <v>1936</v>
      </c>
      <c r="X55" s="16">
        <v>84010603682</v>
      </c>
      <c r="Y55" s="11" t="s">
        <v>2261</v>
      </c>
      <c r="Z55" s="16" t="s">
        <v>2277</v>
      </c>
      <c r="AA55" s="17" t="s">
        <v>31</v>
      </c>
      <c r="AB55" s="3">
        <f t="shared" si="2"/>
        <v>42747</v>
      </c>
      <c r="AC55" s="3">
        <v>43002</v>
      </c>
      <c r="AD55" s="3">
        <f t="shared" si="3"/>
        <v>43135</v>
      </c>
      <c r="AE55" s="18">
        <v>43188</v>
      </c>
      <c r="AF55" s="4" t="s">
        <v>2293</v>
      </c>
      <c r="AG55" s="3">
        <v>43406</v>
      </c>
      <c r="AH55" s="3"/>
      <c r="AI55" s="4" t="s">
        <v>2502</v>
      </c>
      <c r="AJ55" s="7"/>
      <c r="AK55" s="4" t="s">
        <v>2491</v>
      </c>
      <c r="AO55" s="19" t="e">
        <v>#N/A</v>
      </c>
      <c r="AP55" s="19" t="e">
        <v>#N/A</v>
      </c>
      <c r="AQ55" s="19" t="e">
        <v>#N/A</v>
      </c>
      <c r="AR55" s="19" t="e">
        <f>VLOOKUP(A55,#REF!,12,0)</f>
        <v>#REF!</v>
      </c>
      <c r="AS55" s="19" t="e">
        <f t="shared" si="4"/>
        <v>#REF!</v>
      </c>
      <c r="AX55" s="19" t="e">
        <v>#N/A</v>
      </c>
      <c r="AY55" s="19" t="b">
        <v>1</v>
      </c>
      <c r="AZ55" s="19">
        <v>6200</v>
      </c>
    </row>
    <row r="56" spans="1:52" ht="23.25" hidden="1" customHeight="1">
      <c r="A56" s="19" t="s">
        <v>2596</v>
      </c>
      <c r="C56" s="72">
        <f t="shared" si="0"/>
        <v>84010629645</v>
      </c>
      <c r="D56" s="11">
        <v>52</v>
      </c>
      <c r="E56" s="12" t="s">
        <v>25</v>
      </c>
      <c r="F56" s="12" t="s">
        <v>109</v>
      </c>
      <c r="G56" s="4" t="s">
        <v>110</v>
      </c>
      <c r="H56" s="4" t="s">
        <v>2281</v>
      </c>
      <c r="I56" s="13" t="s">
        <v>406</v>
      </c>
      <c r="J56" s="6" t="s">
        <v>1178</v>
      </c>
      <c r="K56" s="14" t="s">
        <v>1332</v>
      </c>
      <c r="L56" s="15"/>
      <c r="M56" s="4" t="str">
        <f t="shared" si="1"/>
        <v>GADRAMAL CHATIAGUDA SINAPALI</v>
      </c>
      <c r="N56" s="11" t="s">
        <v>26</v>
      </c>
      <c r="O56" s="11">
        <v>24</v>
      </c>
      <c r="P56" s="11">
        <v>1</v>
      </c>
      <c r="Q56" s="35" t="s">
        <v>26</v>
      </c>
      <c r="R56" s="3">
        <v>42502</v>
      </c>
      <c r="S56" s="3">
        <v>42410</v>
      </c>
      <c r="T56" s="3">
        <v>42677</v>
      </c>
      <c r="U56" s="11" t="s">
        <v>2290</v>
      </c>
      <c r="V56" s="11" t="s">
        <v>27</v>
      </c>
      <c r="W56" s="11" t="s">
        <v>1936</v>
      </c>
      <c r="X56" s="16">
        <v>84010629645</v>
      </c>
      <c r="Y56" s="11" t="s">
        <v>2261</v>
      </c>
      <c r="Z56" s="16" t="s">
        <v>2277</v>
      </c>
      <c r="AA56" s="17" t="s">
        <v>31</v>
      </c>
      <c r="AB56" s="3">
        <f t="shared" si="2"/>
        <v>42592</v>
      </c>
      <c r="AC56" s="3">
        <v>43002</v>
      </c>
      <c r="AD56" s="3">
        <f t="shared" si="3"/>
        <v>42980</v>
      </c>
      <c r="AE56" s="18">
        <v>43188</v>
      </c>
      <c r="AF56" s="4" t="s">
        <v>2293</v>
      </c>
      <c r="AG56" s="3">
        <v>43433</v>
      </c>
      <c r="AH56" s="3">
        <v>43433</v>
      </c>
      <c r="AI56" s="4" t="s">
        <v>2502</v>
      </c>
      <c r="AJ56" s="7"/>
      <c r="AK56" s="4" t="s">
        <v>2512</v>
      </c>
      <c r="AO56" s="19" t="e">
        <v>#N/A</v>
      </c>
      <c r="AP56" s="19" t="e">
        <v>#N/A</v>
      </c>
      <c r="AQ56" s="19" t="e">
        <v>#N/A</v>
      </c>
      <c r="AR56" s="19" t="e">
        <f>VLOOKUP(A56,#REF!,12,0)</f>
        <v>#REF!</v>
      </c>
      <c r="AS56" s="19" t="e">
        <f t="shared" si="4"/>
        <v>#REF!</v>
      </c>
      <c r="AX56" s="19" t="e">
        <v>#N/A</v>
      </c>
      <c r="AY56" s="19" t="b">
        <v>1</v>
      </c>
      <c r="AZ56" s="19">
        <v>7300</v>
      </c>
    </row>
    <row r="57" spans="1:52" ht="15" hidden="1" customHeight="1">
      <c r="A57" s="19" t="s">
        <v>2597</v>
      </c>
      <c r="C57" s="72">
        <f t="shared" si="0"/>
        <v>84011295940</v>
      </c>
      <c r="D57" s="11">
        <v>53</v>
      </c>
      <c r="E57" s="12" t="s">
        <v>25</v>
      </c>
      <c r="F57" s="12" t="s">
        <v>109</v>
      </c>
      <c r="G57" s="4" t="s">
        <v>110</v>
      </c>
      <c r="H57" s="4" t="s">
        <v>142</v>
      </c>
      <c r="I57" s="13" t="s">
        <v>407</v>
      </c>
      <c r="J57" s="6" t="s">
        <v>408</v>
      </c>
      <c r="K57" s="14" t="s">
        <v>1333</v>
      </c>
      <c r="L57" s="15"/>
      <c r="M57" s="4" t="str">
        <f t="shared" si="1"/>
        <v>CHA-MAHULPADA CHATIAGUDA SINAPALI</v>
      </c>
      <c r="N57" s="11" t="s">
        <v>26</v>
      </c>
      <c r="O57" s="11">
        <v>24</v>
      </c>
      <c r="P57" s="11">
        <v>1</v>
      </c>
      <c r="Q57" s="35" t="s">
        <v>26</v>
      </c>
      <c r="R57" s="3">
        <v>42653</v>
      </c>
      <c r="S57" s="3">
        <v>42561</v>
      </c>
      <c r="T57" s="3">
        <v>42852</v>
      </c>
      <c r="U57" s="11" t="s">
        <v>2291</v>
      </c>
      <c r="V57" s="11" t="s">
        <v>27</v>
      </c>
      <c r="W57" s="11" t="s">
        <v>1936</v>
      </c>
      <c r="X57" s="16">
        <v>84011295940</v>
      </c>
      <c r="Y57" s="11" t="s">
        <v>2261</v>
      </c>
      <c r="Z57" s="16" t="s">
        <v>2277</v>
      </c>
      <c r="AA57" s="17" t="s">
        <v>31</v>
      </c>
      <c r="AB57" s="3">
        <f t="shared" si="2"/>
        <v>42743</v>
      </c>
      <c r="AC57" s="3">
        <v>43002</v>
      </c>
      <c r="AD57" s="3">
        <f t="shared" si="3"/>
        <v>43131</v>
      </c>
      <c r="AE57" s="18">
        <v>43188</v>
      </c>
      <c r="AF57" s="4" t="s">
        <v>2293</v>
      </c>
      <c r="AG57" s="3">
        <v>43406</v>
      </c>
      <c r="AH57" s="3">
        <v>43433</v>
      </c>
      <c r="AI57" s="4" t="s">
        <v>2502</v>
      </c>
      <c r="AJ57" s="4"/>
      <c r="AK57" s="4" t="s">
        <v>2512</v>
      </c>
      <c r="AO57" s="19" t="e">
        <v>#N/A</v>
      </c>
      <c r="AP57" s="19" t="e">
        <v>#N/A</v>
      </c>
      <c r="AQ57" s="19" t="e">
        <v>#N/A</v>
      </c>
      <c r="AR57" s="19" t="e">
        <f>VLOOKUP(A57,#REF!,12,0)</f>
        <v>#REF!</v>
      </c>
      <c r="AS57" s="19" t="e">
        <f t="shared" si="4"/>
        <v>#REF!</v>
      </c>
      <c r="AX57" s="19" t="e">
        <v>#N/A</v>
      </c>
      <c r="AY57" s="19" t="b">
        <v>1</v>
      </c>
      <c r="AZ57" s="19">
        <v>8400</v>
      </c>
    </row>
    <row r="58" spans="1:52" ht="15" hidden="1" customHeight="1">
      <c r="A58" s="19" t="s">
        <v>2598</v>
      </c>
      <c r="C58" s="72">
        <f t="shared" si="0"/>
        <v>84011651706</v>
      </c>
      <c r="D58" s="11">
        <v>54</v>
      </c>
      <c r="E58" s="12" t="s">
        <v>25</v>
      </c>
      <c r="F58" s="12" t="s">
        <v>109</v>
      </c>
      <c r="G58" s="4" t="s">
        <v>110</v>
      </c>
      <c r="H58" s="4" t="s">
        <v>313</v>
      </c>
      <c r="I58" s="13" t="s">
        <v>409</v>
      </c>
      <c r="J58" s="12" t="s">
        <v>1179</v>
      </c>
      <c r="K58" s="33" t="s">
        <v>1334</v>
      </c>
      <c r="L58" s="34"/>
      <c r="M58" s="4" t="str">
        <f t="shared" si="1"/>
        <v>KAR-BANJARAPADA CHATIAGUDA SINAPALI</v>
      </c>
      <c r="N58" s="11" t="s">
        <v>26</v>
      </c>
      <c r="O58" s="11">
        <v>24</v>
      </c>
      <c r="P58" s="11">
        <v>1</v>
      </c>
      <c r="Q58" s="35" t="s">
        <v>26</v>
      </c>
      <c r="R58" s="3">
        <v>42843</v>
      </c>
      <c r="S58" s="3">
        <v>42751</v>
      </c>
      <c r="T58" s="3">
        <v>43020</v>
      </c>
      <c r="U58" s="11" t="s">
        <v>2291</v>
      </c>
      <c r="V58" s="11" t="s">
        <v>27</v>
      </c>
      <c r="W58" s="11" t="s">
        <v>1936</v>
      </c>
      <c r="X58" s="16">
        <v>84011651706</v>
      </c>
      <c r="Y58" s="11" t="s">
        <v>2261</v>
      </c>
      <c r="Z58" s="11" t="s">
        <v>2277</v>
      </c>
      <c r="AA58" s="35" t="s">
        <v>31</v>
      </c>
      <c r="AB58" s="3">
        <f t="shared" si="2"/>
        <v>42933</v>
      </c>
      <c r="AC58" s="3">
        <v>43002</v>
      </c>
      <c r="AD58" s="3">
        <f t="shared" si="3"/>
        <v>43321</v>
      </c>
      <c r="AE58" s="3">
        <v>43409</v>
      </c>
      <c r="AF58" s="11" t="s">
        <v>2293</v>
      </c>
      <c r="AG58" s="3">
        <v>43406</v>
      </c>
      <c r="AH58" s="3">
        <v>43406</v>
      </c>
      <c r="AI58" s="4" t="s">
        <v>2502</v>
      </c>
      <c r="AJ58" s="7"/>
      <c r="AK58" s="4" t="s">
        <v>2512</v>
      </c>
      <c r="AO58" s="19" t="e">
        <v>#N/A</v>
      </c>
      <c r="AP58" s="19" t="e">
        <v>#N/A</v>
      </c>
      <c r="AQ58" s="19" t="e">
        <v>#N/A</v>
      </c>
      <c r="AR58" s="19" t="e">
        <f>VLOOKUP(A58,#REF!,12,0)</f>
        <v>#REF!</v>
      </c>
      <c r="AS58" s="19" t="e">
        <f t="shared" si="4"/>
        <v>#REF!</v>
      </c>
      <c r="AX58" s="19" t="e">
        <v>#N/A</v>
      </c>
      <c r="AY58" s="19" t="b">
        <v>1</v>
      </c>
      <c r="AZ58" s="19">
        <v>9500</v>
      </c>
    </row>
    <row r="59" spans="1:52" ht="15" hidden="1" customHeight="1">
      <c r="A59" s="19" t="s">
        <v>2599</v>
      </c>
      <c r="C59" s="72">
        <f t="shared" si="0"/>
        <v>84012656781</v>
      </c>
      <c r="D59" s="11">
        <v>55</v>
      </c>
      <c r="E59" s="12" t="s">
        <v>25</v>
      </c>
      <c r="F59" s="12" t="s">
        <v>109</v>
      </c>
      <c r="G59" s="4" t="s">
        <v>110</v>
      </c>
      <c r="H59" s="4" t="s">
        <v>146</v>
      </c>
      <c r="I59" s="13" t="s">
        <v>410</v>
      </c>
      <c r="J59" s="33" t="s">
        <v>1180</v>
      </c>
      <c r="K59" s="33" t="s">
        <v>1335</v>
      </c>
      <c r="L59" s="34"/>
      <c r="M59" s="4" t="str">
        <f t="shared" si="1"/>
        <v>CHATIAGUDA-I CHATIAGUDA SINAPALI</v>
      </c>
      <c r="N59" s="11" t="s">
        <v>26</v>
      </c>
      <c r="O59" s="11">
        <v>24</v>
      </c>
      <c r="P59" s="11">
        <v>1</v>
      </c>
      <c r="Q59" s="35" t="s">
        <v>26</v>
      </c>
      <c r="R59" s="3">
        <v>42843</v>
      </c>
      <c r="S59" s="3">
        <v>42751</v>
      </c>
      <c r="T59" s="3">
        <v>43021</v>
      </c>
      <c r="U59" s="11" t="s">
        <v>2290</v>
      </c>
      <c r="V59" s="11" t="s">
        <v>27</v>
      </c>
      <c r="W59" s="11" t="s">
        <v>1936</v>
      </c>
      <c r="X59" s="16">
        <v>84012656781</v>
      </c>
      <c r="Y59" s="11" t="s">
        <v>2261</v>
      </c>
      <c r="Z59" s="16" t="s">
        <v>2277</v>
      </c>
      <c r="AA59" s="35" t="s">
        <v>31</v>
      </c>
      <c r="AB59" s="3">
        <f t="shared" si="2"/>
        <v>42933</v>
      </c>
      <c r="AC59" s="3">
        <v>43002</v>
      </c>
      <c r="AD59" s="3">
        <f t="shared" si="3"/>
        <v>43321</v>
      </c>
      <c r="AE59" s="3">
        <v>43409</v>
      </c>
      <c r="AF59" s="11" t="s">
        <v>2293</v>
      </c>
      <c r="AG59" s="3">
        <v>43433</v>
      </c>
      <c r="AH59" s="3">
        <v>43433</v>
      </c>
      <c r="AI59" s="4" t="s">
        <v>2502</v>
      </c>
      <c r="AJ59" s="7"/>
      <c r="AK59" s="4" t="s">
        <v>2512</v>
      </c>
      <c r="AO59" s="19" t="e">
        <v>#N/A</v>
      </c>
      <c r="AP59" s="19" t="e">
        <v>#N/A</v>
      </c>
      <c r="AQ59" s="19" t="e">
        <v>#N/A</v>
      </c>
      <c r="AR59" s="19" t="e">
        <f>VLOOKUP(A59,#REF!,12,0)</f>
        <v>#REF!</v>
      </c>
      <c r="AS59" s="19" t="e">
        <f t="shared" si="4"/>
        <v>#REF!</v>
      </c>
      <c r="AX59" s="19" t="e">
        <v>#N/A</v>
      </c>
      <c r="AY59" s="19" t="b">
        <v>1</v>
      </c>
      <c r="AZ59" s="19">
        <v>600</v>
      </c>
    </row>
    <row r="60" spans="1:52" ht="15" hidden="1" customHeight="1">
      <c r="A60" s="19" t="s">
        <v>2600</v>
      </c>
      <c r="C60" s="72">
        <f t="shared" si="0"/>
        <v>84012852505</v>
      </c>
      <c r="D60" s="11">
        <v>56</v>
      </c>
      <c r="E60" s="12" t="s">
        <v>25</v>
      </c>
      <c r="F60" s="12" t="s">
        <v>109</v>
      </c>
      <c r="G60" s="4" t="s">
        <v>110</v>
      </c>
      <c r="H60" s="4" t="s">
        <v>147</v>
      </c>
      <c r="I60" s="13" t="s">
        <v>411</v>
      </c>
      <c r="J60" s="12" t="s">
        <v>1181</v>
      </c>
      <c r="K60" s="33" t="s">
        <v>1336</v>
      </c>
      <c r="L60" s="34"/>
      <c r="M60" s="4" t="str">
        <f t="shared" si="1"/>
        <v>NILJEE-I CHATIAGUDA SINAPALI</v>
      </c>
      <c r="N60" s="11" t="s">
        <v>26</v>
      </c>
      <c r="O60" s="11">
        <v>24</v>
      </c>
      <c r="P60" s="11">
        <v>1</v>
      </c>
      <c r="Q60" s="35" t="s">
        <v>26</v>
      </c>
      <c r="R60" s="3">
        <v>42759</v>
      </c>
      <c r="S60" s="3">
        <v>42667</v>
      </c>
      <c r="T60" s="3">
        <v>42938</v>
      </c>
      <c r="U60" s="11" t="s">
        <v>2291</v>
      </c>
      <c r="V60" s="11" t="s">
        <v>27</v>
      </c>
      <c r="W60" s="11" t="s">
        <v>1936</v>
      </c>
      <c r="X60" s="16">
        <v>84012852505</v>
      </c>
      <c r="Y60" s="11" t="s">
        <v>2261</v>
      </c>
      <c r="Z60" s="11" t="s">
        <v>2277</v>
      </c>
      <c r="AA60" s="35" t="s">
        <v>31</v>
      </c>
      <c r="AB60" s="3">
        <f t="shared" si="2"/>
        <v>42849</v>
      </c>
      <c r="AC60" s="3">
        <v>43002</v>
      </c>
      <c r="AD60" s="3">
        <f t="shared" si="3"/>
        <v>43237</v>
      </c>
      <c r="AE60" s="3">
        <v>43325</v>
      </c>
      <c r="AF60" s="11" t="s">
        <v>2293</v>
      </c>
      <c r="AG60" s="3">
        <v>43433</v>
      </c>
      <c r="AH60" s="3">
        <v>43406</v>
      </c>
      <c r="AI60" s="4" t="s">
        <v>2502</v>
      </c>
      <c r="AJ60" s="4"/>
      <c r="AK60" s="4" t="s">
        <v>2512</v>
      </c>
      <c r="AO60" s="19" t="e">
        <v>#N/A</v>
      </c>
      <c r="AP60" s="19" t="e">
        <v>#N/A</v>
      </c>
      <c r="AQ60" s="19" t="e">
        <v>#N/A</v>
      </c>
      <c r="AR60" s="19" t="e">
        <f>VLOOKUP(A60,#REF!,12,0)</f>
        <v>#REF!</v>
      </c>
      <c r="AS60" s="19" t="e">
        <f t="shared" si="4"/>
        <v>#REF!</v>
      </c>
      <c r="AX60" s="19" t="e">
        <v>#N/A</v>
      </c>
      <c r="AY60" s="19" t="b">
        <v>1</v>
      </c>
      <c r="AZ60" s="19">
        <v>1700</v>
      </c>
    </row>
    <row r="61" spans="1:52" ht="15" hidden="1" customHeight="1">
      <c r="A61" s="19" t="s">
        <v>2601</v>
      </c>
      <c r="C61" s="72">
        <f t="shared" si="0"/>
        <v>84012864281</v>
      </c>
      <c r="D61" s="11">
        <v>57</v>
      </c>
      <c r="E61" s="12" t="s">
        <v>25</v>
      </c>
      <c r="F61" s="12" t="s">
        <v>109</v>
      </c>
      <c r="G61" s="4" t="s">
        <v>110</v>
      </c>
      <c r="H61" s="4" t="s">
        <v>148</v>
      </c>
      <c r="I61" s="13" t="s">
        <v>412</v>
      </c>
      <c r="J61" s="12" t="s">
        <v>1182</v>
      </c>
      <c r="K61" s="33" t="s">
        <v>1337</v>
      </c>
      <c r="L61" s="34"/>
      <c r="M61" s="4" t="str">
        <f t="shared" si="1"/>
        <v>NIL-DONGARIGUDA CHATIAGUDA SINAPALI</v>
      </c>
      <c r="N61" s="11" t="s">
        <v>26</v>
      </c>
      <c r="O61" s="11">
        <v>24</v>
      </c>
      <c r="P61" s="11">
        <v>1</v>
      </c>
      <c r="Q61" s="35" t="s">
        <v>26</v>
      </c>
      <c r="R61" s="3">
        <v>42859</v>
      </c>
      <c r="S61" s="3">
        <v>42767</v>
      </c>
      <c r="T61" s="3">
        <v>43039</v>
      </c>
      <c r="U61" s="11" t="s">
        <v>2291</v>
      </c>
      <c r="V61" s="11" t="s">
        <v>27</v>
      </c>
      <c r="W61" s="11" t="s">
        <v>1936</v>
      </c>
      <c r="X61" s="16">
        <v>84012864281</v>
      </c>
      <c r="Y61" s="11" t="s">
        <v>2261</v>
      </c>
      <c r="Z61" s="11" t="s">
        <v>2277</v>
      </c>
      <c r="AA61" s="35" t="s">
        <v>31</v>
      </c>
      <c r="AB61" s="3">
        <f t="shared" si="2"/>
        <v>42949</v>
      </c>
      <c r="AC61" s="3">
        <v>43002</v>
      </c>
      <c r="AD61" s="3">
        <f t="shared" si="3"/>
        <v>43337</v>
      </c>
      <c r="AE61" s="3">
        <v>43409</v>
      </c>
      <c r="AF61" s="11" t="s">
        <v>2293</v>
      </c>
      <c r="AG61" s="3">
        <v>43433</v>
      </c>
      <c r="AH61" s="3">
        <v>43433</v>
      </c>
      <c r="AI61" s="4" t="s">
        <v>2502</v>
      </c>
      <c r="AJ61" s="7"/>
      <c r="AK61" s="4" t="s">
        <v>2512</v>
      </c>
      <c r="AO61" s="19" t="e">
        <v>#N/A</v>
      </c>
      <c r="AP61" s="19" t="e">
        <v>#N/A</v>
      </c>
      <c r="AQ61" s="19" t="e">
        <v>#N/A</v>
      </c>
      <c r="AR61" s="19" t="e">
        <f>VLOOKUP(A61,#REF!,12,0)</f>
        <v>#REF!</v>
      </c>
      <c r="AS61" s="19" t="e">
        <f t="shared" si="4"/>
        <v>#REF!</v>
      </c>
      <c r="AX61" s="19" t="e">
        <v>#N/A</v>
      </c>
      <c r="AY61" s="19" t="b">
        <v>1</v>
      </c>
      <c r="AZ61" s="19">
        <v>2800</v>
      </c>
    </row>
    <row r="62" spans="1:52" ht="15" hidden="1" customHeight="1">
      <c r="A62" s="19" t="s">
        <v>2602</v>
      </c>
      <c r="C62" s="72">
        <f t="shared" si="0"/>
        <v>84013465945</v>
      </c>
      <c r="D62" s="11">
        <v>58</v>
      </c>
      <c r="E62" s="12" t="s">
        <v>25</v>
      </c>
      <c r="F62" s="12" t="s">
        <v>109</v>
      </c>
      <c r="G62" s="4" t="s">
        <v>110</v>
      </c>
      <c r="H62" s="4" t="s">
        <v>147</v>
      </c>
      <c r="I62" s="13" t="s">
        <v>413</v>
      </c>
      <c r="J62" s="12" t="s">
        <v>1183</v>
      </c>
      <c r="K62" s="33" t="s">
        <v>1338</v>
      </c>
      <c r="L62" s="34"/>
      <c r="M62" s="4" t="str">
        <f t="shared" si="1"/>
        <v>NILJEE-I CHATIAGUDA SINAPALI</v>
      </c>
      <c r="N62" s="11" t="s">
        <v>26</v>
      </c>
      <c r="O62" s="11">
        <v>24</v>
      </c>
      <c r="P62" s="11">
        <v>1</v>
      </c>
      <c r="Q62" s="35" t="s">
        <v>26</v>
      </c>
      <c r="R62" s="3">
        <v>42756</v>
      </c>
      <c r="S62" s="3">
        <v>42664</v>
      </c>
      <c r="T62" s="3">
        <v>42937</v>
      </c>
      <c r="U62" s="11" t="s">
        <v>2291</v>
      </c>
      <c r="V62" s="11" t="s">
        <v>27</v>
      </c>
      <c r="W62" s="11" t="s">
        <v>1936</v>
      </c>
      <c r="X62" s="16">
        <v>84013465945</v>
      </c>
      <c r="Y62" s="11" t="s">
        <v>2261</v>
      </c>
      <c r="Z62" s="11" t="s">
        <v>2277</v>
      </c>
      <c r="AA62" s="35" t="s">
        <v>31</v>
      </c>
      <c r="AB62" s="3">
        <f t="shared" si="2"/>
        <v>42846</v>
      </c>
      <c r="AC62" s="3">
        <v>43002</v>
      </c>
      <c r="AD62" s="3">
        <f t="shared" si="3"/>
        <v>43234</v>
      </c>
      <c r="AE62" s="3">
        <v>43325</v>
      </c>
      <c r="AF62" s="11" t="s">
        <v>2293</v>
      </c>
      <c r="AG62" s="3">
        <v>43433</v>
      </c>
      <c r="AH62" s="3">
        <v>43433</v>
      </c>
      <c r="AI62" s="4" t="s">
        <v>2502</v>
      </c>
      <c r="AJ62" s="7"/>
      <c r="AK62" s="4" t="s">
        <v>2512</v>
      </c>
      <c r="AO62" s="19" t="e">
        <v>#N/A</v>
      </c>
      <c r="AP62" s="19" t="e">
        <v>#N/A</v>
      </c>
      <c r="AQ62" s="19" t="e">
        <v>#N/A</v>
      </c>
      <c r="AR62" s="19" t="e">
        <f>VLOOKUP(A62,#REF!,12,0)</f>
        <v>#REF!</v>
      </c>
      <c r="AS62" s="19" t="e">
        <f t="shared" si="4"/>
        <v>#REF!</v>
      </c>
      <c r="AX62" s="19" t="e">
        <v>#N/A</v>
      </c>
      <c r="AY62" s="19" t="b">
        <v>0</v>
      </c>
      <c r="AZ62" s="19">
        <v>3900</v>
      </c>
    </row>
    <row r="63" spans="1:52" ht="15" hidden="1" customHeight="1">
      <c r="A63" s="19" t="s">
        <v>2603</v>
      </c>
      <c r="C63" s="72">
        <f t="shared" si="0"/>
        <v>84013656270</v>
      </c>
      <c r="D63" s="11">
        <v>59</v>
      </c>
      <c r="E63" s="12" t="s">
        <v>25</v>
      </c>
      <c r="F63" s="12" t="s">
        <v>109</v>
      </c>
      <c r="G63" s="4" t="s">
        <v>110</v>
      </c>
      <c r="H63" s="4" t="s">
        <v>2281</v>
      </c>
      <c r="I63" s="13" t="s">
        <v>414</v>
      </c>
      <c r="J63" s="6" t="s">
        <v>1184</v>
      </c>
      <c r="K63" s="14" t="s">
        <v>1339</v>
      </c>
      <c r="L63" s="15"/>
      <c r="M63" s="4" t="str">
        <f t="shared" si="1"/>
        <v>GADRAMAL CHATIAGUDA SINAPALI</v>
      </c>
      <c r="N63" s="11" t="s">
        <v>26</v>
      </c>
      <c r="O63" s="11">
        <v>24</v>
      </c>
      <c r="P63" s="11">
        <v>1</v>
      </c>
      <c r="Q63" s="35" t="s">
        <v>26</v>
      </c>
      <c r="R63" s="3">
        <v>42502</v>
      </c>
      <c r="S63" s="3">
        <v>42410</v>
      </c>
      <c r="T63" s="3">
        <v>42684</v>
      </c>
      <c r="U63" s="11" t="s">
        <v>2291</v>
      </c>
      <c r="V63" s="11" t="s">
        <v>27</v>
      </c>
      <c r="W63" s="11" t="s">
        <v>1936</v>
      </c>
      <c r="X63" s="16">
        <v>84013656270</v>
      </c>
      <c r="Y63" s="11" t="s">
        <v>2261</v>
      </c>
      <c r="Z63" s="16" t="s">
        <v>2277</v>
      </c>
      <c r="AA63" s="17" t="s">
        <v>31</v>
      </c>
      <c r="AB63" s="3">
        <f t="shared" si="2"/>
        <v>42592</v>
      </c>
      <c r="AC63" s="3">
        <v>43002</v>
      </c>
      <c r="AD63" s="3">
        <f t="shared" si="3"/>
        <v>42980</v>
      </c>
      <c r="AE63" s="18">
        <v>43188</v>
      </c>
      <c r="AF63" s="4" t="s">
        <v>2293</v>
      </c>
      <c r="AG63" s="3">
        <v>43433</v>
      </c>
      <c r="AH63" s="3">
        <v>43433</v>
      </c>
      <c r="AI63" s="4" t="s">
        <v>2502</v>
      </c>
      <c r="AJ63" s="4"/>
      <c r="AK63" s="4" t="s">
        <v>2512</v>
      </c>
      <c r="AO63" s="19" t="e">
        <v>#N/A</v>
      </c>
      <c r="AP63" s="19" t="e">
        <v>#N/A</v>
      </c>
      <c r="AQ63" s="19" t="e">
        <v>#N/A</v>
      </c>
      <c r="AR63" s="19" t="e">
        <f>VLOOKUP(A63,#REF!,12,0)</f>
        <v>#REF!</v>
      </c>
      <c r="AS63" s="19" t="e">
        <f t="shared" si="4"/>
        <v>#REF!</v>
      </c>
      <c r="AX63" s="19" t="e">
        <v>#N/A</v>
      </c>
      <c r="AY63" s="19" t="b">
        <v>1</v>
      </c>
      <c r="AZ63" s="19">
        <v>5000</v>
      </c>
    </row>
    <row r="64" spans="1:52" ht="15" hidden="1" customHeight="1">
      <c r="A64" s="19" t="s">
        <v>2604</v>
      </c>
      <c r="C64" s="72">
        <f t="shared" si="0"/>
        <v>84014418315</v>
      </c>
      <c r="D64" s="11">
        <v>60</v>
      </c>
      <c r="E64" s="12" t="s">
        <v>25</v>
      </c>
      <c r="F64" s="12" t="s">
        <v>109</v>
      </c>
      <c r="G64" s="4" t="s">
        <v>110</v>
      </c>
      <c r="H64" s="4" t="s">
        <v>147</v>
      </c>
      <c r="I64" s="13" t="s">
        <v>415</v>
      </c>
      <c r="J64" s="12" t="s">
        <v>1108</v>
      </c>
      <c r="K64" s="33" t="s">
        <v>1340</v>
      </c>
      <c r="L64" s="34"/>
      <c r="M64" s="4" t="str">
        <f t="shared" si="1"/>
        <v>NILJEE-I CHATIAGUDA SINAPALI</v>
      </c>
      <c r="N64" s="11" t="s">
        <v>26</v>
      </c>
      <c r="O64" s="11">
        <v>24</v>
      </c>
      <c r="P64" s="11">
        <v>1</v>
      </c>
      <c r="Q64" s="35" t="s">
        <v>26</v>
      </c>
      <c r="R64" s="3">
        <v>42759</v>
      </c>
      <c r="S64" s="3">
        <v>42667</v>
      </c>
      <c r="T64" s="3">
        <v>42932</v>
      </c>
      <c r="U64" s="11" t="s">
        <v>2291</v>
      </c>
      <c r="V64" s="11" t="s">
        <v>27</v>
      </c>
      <c r="W64" s="11" t="s">
        <v>1936</v>
      </c>
      <c r="X64" s="16">
        <v>84014418315</v>
      </c>
      <c r="Y64" s="11" t="s">
        <v>2261</v>
      </c>
      <c r="Z64" s="11" t="s">
        <v>2277</v>
      </c>
      <c r="AA64" s="35" t="s">
        <v>31</v>
      </c>
      <c r="AB64" s="3">
        <f t="shared" si="2"/>
        <v>42849</v>
      </c>
      <c r="AC64" s="3">
        <v>43002</v>
      </c>
      <c r="AD64" s="3">
        <f t="shared" si="3"/>
        <v>43237</v>
      </c>
      <c r="AE64" s="3">
        <v>43325</v>
      </c>
      <c r="AF64" s="11" t="s">
        <v>2293</v>
      </c>
      <c r="AG64" s="3">
        <v>43433</v>
      </c>
      <c r="AH64" s="3">
        <v>43433</v>
      </c>
      <c r="AI64" s="4" t="s">
        <v>2502</v>
      </c>
      <c r="AJ64" s="7"/>
      <c r="AK64" s="4" t="s">
        <v>2512</v>
      </c>
      <c r="AO64" s="19" t="e">
        <v>#N/A</v>
      </c>
      <c r="AP64" s="19" t="e">
        <v>#N/A</v>
      </c>
      <c r="AQ64" s="19" t="e">
        <v>#N/A</v>
      </c>
      <c r="AR64" s="19" t="e">
        <f>VLOOKUP(A64,#REF!,12,0)</f>
        <v>#REF!</v>
      </c>
      <c r="AS64" s="19" t="e">
        <f t="shared" si="4"/>
        <v>#REF!</v>
      </c>
      <c r="AX64" s="19" t="e">
        <v>#N/A</v>
      </c>
      <c r="AY64" s="19" t="b">
        <v>1</v>
      </c>
      <c r="AZ64" s="19">
        <v>6100</v>
      </c>
    </row>
    <row r="65" spans="1:52" ht="15" hidden="1" customHeight="1">
      <c r="A65" s="19" t="s">
        <v>2605</v>
      </c>
      <c r="C65" s="72">
        <f t="shared" si="0"/>
        <v>84014537692</v>
      </c>
      <c r="D65" s="11">
        <v>61</v>
      </c>
      <c r="E65" s="12" t="s">
        <v>25</v>
      </c>
      <c r="F65" s="12" t="s">
        <v>109</v>
      </c>
      <c r="G65" s="4" t="s">
        <v>110</v>
      </c>
      <c r="H65" s="4" t="s">
        <v>147</v>
      </c>
      <c r="I65" s="13" t="s">
        <v>416</v>
      </c>
      <c r="J65" s="14" t="s">
        <v>1185</v>
      </c>
      <c r="K65" s="14" t="s">
        <v>1341</v>
      </c>
      <c r="L65" s="15"/>
      <c r="M65" s="4" t="str">
        <f t="shared" si="1"/>
        <v>NILJEE-I CHATIAGUDA SINAPALI</v>
      </c>
      <c r="N65" s="11" t="s">
        <v>26</v>
      </c>
      <c r="O65" s="11">
        <v>24</v>
      </c>
      <c r="P65" s="11">
        <v>1</v>
      </c>
      <c r="Q65" s="35" t="s">
        <v>26</v>
      </c>
      <c r="R65" s="3">
        <v>42668</v>
      </c>
      <c r="S65" s="3">
        <v>42576</v>
      </c>
      <c r="T65" s="3">
        <v>42891</v>
      </c>
      <c r="U65" s="11" t="s">
        <v>2290</v>
      </c>
      <c r="V65" s="11" t="s">
        <v>27</v>
      </c>
      <c r="W65" s="11" t="s">
        <v>1936</v>
      </c>
      <c r="X65" s="16">
        <v>84014537692</v>
      </c>
      <c r="Y65" s="11" t="s">
        <v>2261</v>
      </c>
      <c r="Z65" s="16" t="s">
        <v>2277</v>
      </c>
      <c r="AA65" s="17" t="s">
        <v>31</v>
      </c>
      <c r="AB65" s="3">
        <f t="shared" si="2"/>
        <v>42758</v>
      </c>
      <c r="AC65" s="3">
        <v>43002</v>
      </c>
      <c r="AD65" s="3">
        <f t="shared" si="3"/>
        <v>43146</v>
      </c>
      <c r="AE65" s="18">
        <v>43188</v>
      </c>
      <c r="AF65" s="4" t="s">
        <v>2293</v>
      </c>
      <c r="AG65" s="3">
        <v>43406</v>
      </c>
      <c r="AH65" s="3">
        <v>43433</v>
      </c>
      <c r="AI65" s="4" t="s">
        <v>2502</v>
      </c>
      <c r="AJ65" s="4"/>
      <c r="AK65" s="4" t="s">
        <v>2512</v>
      </c>
      <c r="AO65" s="19" t="e">
        <v>#N/A</v>
      </c>
      <c r="AP65" s="19" t="e">
        <v>#N/A</v>
      </c>
      <c r="AQ65" s="19" t="e">
        <v>#N/A</v>
      </c>
      <c r="AR65" s="19" t="e">
        <f>VLOOKUP(A65,#REF!,12,0)</f>
        <v>#REF!</v>
      </c>
      <c r="AS65" s="19" t="e">
        <f t="shared" si="4"/>
        <v>#REF!</v>
      </c>
      <c r="AX65" s="19" t="e">
        <v>#N/A</v>
      </c>
      <c r="AY65" s="19" t="b">
        <v>1</v>
      </c>
      <c r="AZ65" s="19">
        <v>7200</v>
      </c>
    </row>
    <row r="66" spans="1:52" ht="15" hidden="1" customHeight="1">
      <c r="A66" s="19" t="s">
        <v>2606</v>
      </c>
      <c r="C66" s="72">
        <f t="shared" si="0"/>
        <v>84015006002</v>
      </c>
      <c r="D66" s="11">
        <v>62</v>
      </c>
      <c r="E66" s="12" t="s">
        <v>25</v>
      </c>
      <c r="F66" s="12" t="s">
        <v>109</v>
      </c>
      <c r="G66" s="4" t="s">
        <v>110</v>
      </c>
      <c r="H66" s="4" t="s">
        <v>140</v>
      </c>
      <c r="I66" s="13" t="s">
        <v>417</v>
      </c>
      <c r="J66" s="14" t="s">
        <v>1186</v>
      </c>
      <c r="K66" s="14" t="s">
        <v>1342</v>
      </c>
      <c r="L66" s="15"/>
      <c r="M66" s="4" t="str">
        <f t="shared" si="1"/>
        <v>REBIDI CHATIAGUDA SINAPALI</v>
      </c>
      <c r="N66" s="11" t="s">
        <v>26</v>
      </c>
      <c r="O66" s="11">
        <v>24</v>
      </c>
      <c r="P66" s="11">
        <v>1</v>
      </c>
      <c r="Q66" s="35" t="s">
        <v>26</v>
      </c>
      <c r="R66" s="3">
        <v>42689</v>
      </c>
      <c r="S66" s="3">
        <v>42597</v>
      </c>
      <c r="T66" s="3">
        <f>S66+255</f>
        <v>42852</v>
      </c>
      <c r="U66" s="11" t="s">
        <v>2291</v>
      </c>
      <c r="V66" s="11" t="s">
        <v>27</v>
      </c>
      <c r="W66" s="11" t="s">
        <v>1936</v>
      </c>
      <c r="X66" s="16">
        <v>84015006002</v>
      </c>
      <c r="Y66" s="16" t="s">
        <v>2261</v>
      </c>
      <c r="Z66" s="16" t="s">
        <v>2277</v>
      </c>
      <c r="AA66" s="17" t="s">
        <v>31</v>
      </c>
      <c r="AB66" s="3">
        <f t="shared" si="2"/>
        <v>42779</v>
      </c>
      <c r="AC66" s="3">
        <v>43002</v>
      </c>
      <c r="AD66" s="3">
        <f t="shared" si="3"/>
        <v>43167</v>
      </c>
      <c r="AE66" s="21">
        <v>43279</v>
      </c>
      <c r="AF66" s="4" t="s">
        <v>2293</v>
      </c>
      <c r="AG66" s="3">
        <v>43433</v>
      </c>
      <c r="AH66" s="3">
        <v>43433</v>
      </c>
      <c r="AI66" s="4" t="s">
        <v>2502</v>
      </c>
      <c r="AJ66" s="7"/>
      <c r="AK66" s="4" t="s">
        <v>2512</v>
      </c>
      <c r="AO66" s="19" t="e">
        <v>#N/A</v>
      </c>
      <c r="AP66" s="19" t="e">
        <v>#N/A</v>
      </c>
      <c r="AQ66" s="19" t="e">
        <v>#N/A</v>
      </c>
      <c r="AR66" s="19" t="e">
        <f>VLOOKUP(A66,#REF!,12,0)</f>
        <v>#REF!</v>
      </c>
      <c r="AS66" s="19" t="e">
        <f t="shared" si="4"/>
        <v>#REF!</v>
      </c>
      <c r="AX66" s="19" t="e">
        <v>#N/A</v>
      </c>
      <c r="AY66" s="19" t="b">
        <v>1</v>
      </c>
      <c r="AZ66" s="19">
        <v>8300</v>
      </c>
    </row>
    <row r="67" spans="1:52" ht="15" hidden="1" customHeight="1">
      <c r="A67" s="19" t="s">
        <v>2607</v>
      </c>
      <c r="C67" s="72">
        <f t="shared" si="0"/>
        <v>84016538661</v>
      </c>
      <c r="D67" s="11">
        <v>63</v>
      </c>
      <c r="E67" s="12" t="s">
        <v>25</v>
      </c>
      <c r="F67" s="12" t="s">
        <v>109</v>
      </c>
      <c r="G67" s="4" t="s">
        <v>110</v>
      </c>
      <c r="H67" s="4" t="s">
        <v>148</v>
      </c>
      <c r="I67" s="13" t="s">
        <v>418</v>
      </c>
      <c r="J67" s="14" t="s">
        <v>419</v>
      </c>
      <c r="K67" s="14" t="s">
        <v>1343</v>
      </c>
      <c r="L67" s="15" t="s">
        <v>1657</v>
      </c>
      <c r="M67" s="4" t="str">
        <f t="shared" si="1"/>
        <v>NIL-DONGARIGUDA CHATIAGUDA SINAPALI</v>
      </c>
      <c r="N67" s="11" t="s">
        <v>26</v>
      </c>
      <c r="O67" s="11">
        <v>25</v>
      </c>
      <c r="P67" s="11">
        <v>1</v>
      </c>
      <c r="Q67" s="35" t="s">
        <v>26</v>
      </c>
      <c r="R67" s="3">
        <v>42653</v>
      </c>
      <c r="S67" s="3">
        <v>42588</v>
      </c>
      <c r="T67" s="3">
        <v>42821</v>
      </c>
      <c r="U67" s="11" t="s">
        <v>2291</v>
      </c>
      <c r="V67" s="11" t="s">
        <v>27</v>
      </c>
      <c r="W67" s="11" t="s">
        <v>1936</v>
      </c>
      <c r="X67" s="16">
        <v>84016538661</v>
      </c>
      <c r="Y67" s="11" t="s">
        <v>2261</v>
      </c>
      <c r="Z67" s="16" t="s">
        <v>2277</v>
      </c>
      <c r="AA67" s="17" t="s">
        <v>31</v>
      </c>
      <c r="AB67" s="3">
        <f t="shared" si="2"/>
        <v>42770</v>
      </c>
      <c r="AC67" s="3">
        <v>43002</v>
      </c>
      <c r="AD67" s="3">
        <f t="shared" si="3"/>
        <v>43158</v>
      </c>
      <c r="AE67" s="18">
        <v>43188</v>
      </c>
      <c r="AF67" s="4" t="s">
        <v>2293</v>
      </c>
      <c r="AG67" s="3">
        <v>43406</v>
      </c>
      <c r="AH67" s="3">
        <v>43433</v>
      </c>
      <c r="AI67" s="4" t="s">
        <v>2502</v>
      </c>
      <c r="AJ67" s="7"/>
      <c r="AK67" s="4" t="s">
        <v>2512</v>
      </c>
      <c r="AO67" s="19" t="e">
        <v>#N/A</v>
      </c>
      <c r="AP67" s="19" t="e">
        <v>#N/A</v>
      </c>
      <c r="AQ67" s="19" t="e">
        <v>#N/A</v>
      </c>
      <c r="AR67" s="19" t="e">
        <f>VLOOKUP(A67,#REF!,12,0)</f>
        <v>#REF!</v>
      </c>
      <c r="AS67" s="19" t="e">
        <f t="shared" si="4"/>
        <v>#REF!</v>
      </c>
      <c r="AX67" s="19" t="e">
        <v>#N/A</v>
      </c>
      <c r="AY67" s="19" t="b">
        <v>1</v>
      </c>
      <c r="AZ67" s="19">
        <v>9400</v>
      </c>
    </row>
    <row r="68" spans="1:52" ht="15" hidden="1" customHeight="1">
      <c r="A68" s="19" t="s">
        <v>2608</v>
      </c>
      <c r="C68" s="72">
        <f t="shared" si="0"/>
        <v>84018344517</v>
      </c>
      <c r="D68" s="11">
        <v>64</v>
      </c>
      <c r="E68" s="12" t="s">
        <v>25</v>
      </c>
      <c r="F68" s="12" t="s">
        <v>109</v>
      </c>
      <c r="G68" s="4" t="s">
        <v>110</v>
      </c>
      <c r="H68" s="4" t="s">
        <v>312</v>
      </c>
      <c r="I68" s="13" t="s">
        <v>420</v>
      </c>
      <c r="J68" s="4" t="s">
        <v>1187</v>
      </c>
      <c r="K68" s="33" t="s">
        <v>1344</v>
      </c>
      <c r="L68" s="34"/>
      <c r="M68" s="4" t="str">
        <f t="shared" si="1"/>
        <v>SALEKELA CHATIAGUDA SINAPALI</v>
      </c>
      <c r="N68" s="11" t="s">
        <v>26</v>
      </c>
      <c r="O68" s="11">
        <v>24</v>
      </c>
      <c r="P68" s="11">
        <v>1</v>
      </c>
      <c r="Q68" s="35" t="s">
        <v>26</v>
      </c>
      <c r="R68" s="3">
        <v>42795</v>
      </c>
      <c r="S68" s="3">
        <v>42703</v>
      </c>
      <c r="T68" s="3">
        <v>42972</v>
      </c>
      <c r="U68" s="11" t="s">
        <v>2291</v>
      </c>
      <c r="V68" s="11" t="s">
        <v>27</v>
      </c>
      <c r="W68" s="11" t="s">
        <v>1936</v>
      </c>
      <c r="X68" s="16">
        <v>84018344517</v>
      </c>
      <c r="Y68" s="11" t="s">
        <v>2261</v>
      </c>
      <c r="Z68" s="16" t="s">
        <v>2277</v>
      </c>
      <c r="AA68" s="35" t="s">
        <v>31</v>
      </c>
      <c r="AB68" s="3">
        <f t="shared" si="2"/>
        <v>42885</v>
      </c>
      <c r="AC68" s="3">
        <v>43002</v>
      </c>
      <c r="AD68" s="3">
        <f t="shared" si="3"/>
        <v>43273</v>
      </c>
      <c r="AE68" s="3">
        <v>43449</v>
      </c>
      <c r="AF68" s="11" t="s">
        <v>2293</v>
      </c>
      <c r="AG68" s="3">
        <v>43472</v>
      </c>
      <c r="AH68" s="3">
        <v>43472</v>
      </c>
      <c r="AI68" s="4" t="s">
        <v>2502</v>
      </c>
      <c r="AJ68" s="4"/>
      <c r="AK68" s="4" t="s">
        <v>2512</v>
      </c>
      <c r="AO68" s="19" t="e">
        <v>#N/A</v>
      </c>
      <c r="AP68" s="19" t="e">
        <v>#N/A</v>
      </c>
      <c r="AQ68" s="19" t="e">
        <v>#N/A</v>
      </c>
      <c r="AR68" s="19" t="e">
        <f>VLOOKUP(A68,#REF!,12,0)</f>
        <v>#REF!</v>
      </c>
      <c r="AS68" s="19" t="e">
        <f t="shared" si="4"/>
        <v>#REF!</v>
      </c>
      <c r="AX68" s="19" t="e">
        <v>#N/A</v>
      </c>
      <c r="AY68" s="19" t="b">
        <v>1</v>
      </c>
      <c r="AZ68" s="19">
        <v>500</v>
      </c>
    </row>
    <row r="69" spans="1:52" ht="15" hidden="1" customHeight="1">
      <c r="A69" s="19" t="s">
        <v>2609</v>
      </c>
      <c r="C69" s="72">
        <f t="shared" ref="C69:C132" si="5">VALUE(X69)</f>
        <v>84018706726</v>
      </c>
      <c r="D69" s="11">
        <v>65</v>
      </c>
      <c r="E69" s="12" t="s">
        <v>25</v>
      </c>
      <c r="F69" s="12" t="s">
        <v>109</v>
      </c>
      <c r="G69" s="4" t="s">
        <v>110</v>
      </c>
      <c r="H69" s="4" t="s">
        <v>139</v>
      </c>
      <c r="I69" s="13" t="s">
        <v>421</v>
      </c>
      <c r="J69" s="14" t="s">
        <v>1188</v>
      </c>
      <c r="K69" s="14" t="s">
        <v>1345</v>
      </c>
      <c r="L69" s="15"/>
      <c r="M69" s="4" t="str">
        <f t="shared" ref="M69:M132" si="6">H69&amp;" "&amp;G69&amp;" "&amp;F69</f>
        <v>NIL-BHOIPADA CHATIAGUDA SINAPALI</v>
      </c>
      <c r="N69" s="11" t="s">
        <v>26</v>
      </c>
      <c r="O69" s="11">
        <v>24</v>
      </c>
      <c r="P69" s="11">
        <v>1</v>
      </c>
      <c r="Q69" s="35" t="s">
        <v>26</v>
      </c>
      <c r="R69" s="3">
        <v>42696</v>
      </c>
      <c r="S69" s="3">
        <v>42604</v>
      </c>
      <c r="T69" s="3">
        <f>S69+255</f>
        <v>42859</v>
      </c>
      <c r="U69" s="11" t="s">
        <v>2291</v>
      </c>
      <c r="V69" s="11" t="s">
        <v>27</v>
      </c>
      <c r="W69" s="11" t="s">
        <v>1936</v>
      </c>
      <c r="X69" s="16">
        <v>84018706726</v>
      </c>
      <c r="Y69" s="11" t="s">
        <v>2261</v>
      </c>
      <c r="Z69" s="11" t="s">
        <v>2277</v>
      </c>
      <c r="AA69" s="17" t="s">
        <v>31</v>
      </c>
      <c r="AB69" s="3">
        <f t="shared" ref="AB69:AB132" si="7">S69+182</f>
        <v>42786</v>
      </c>
      <c r="AC69" s="3">
        <v>43002</v>
      </c>
      <c r="AD69" s="3">
        <f t="shared" ref="AD69:AD132" si="8">S69+570</f>
        <v>43174</v>
      </c>
      <c r="AE69" s="21">
        <v>43279</v>
      </c>
      <c r="AF69" s="4" t="s">
        <v>2293</v>
      </c>
      <c r="AG69" s="3">
        <v>43406</v>
      </c>
      <c r="AH69" s="3">
        <v>43406</v>
      </c>
      <c r="AI69" s="4" t="s">
        <v>2502</v>
      </c>
      <c r="AJ69" s="7"/>
      <c r="AK69" s="4" t="s">
        <v>2512</v>
      </c>
      <c r="AO69" s="19" t="e">
        <v>#N/A</v>
      </c>
      <c r="AP69" s="19" t="e">
        <v>#N/A</v>
      </c>
      <c r="AQ69" s="19" t="e">
        <v>#N/A</v>
      </c>
      <c r="AR69" s="19" t="e">
        <f>VLOOKUP(A69,#REF!,12,0)</f>
        <v>#REF!</v>
      </c>
      <c r="AS69" s="19" t="e">
        <f t="shared" ref="AS69:AS132" si="9">AR69=G69</f>
        <v>#REF!</v>
      </c>
      <c r="AX69" s="19" t="e">
        <v>#N/A</v>
      </c>
      <c r="AY69" s="19" t="b">
        <v>1</v>
      </c>
      <c r="AZ69" s="19">
        <v>1600</v>
      </c>
    </row>
    <row r="70" spans="1:52" ht="15" hidden="1" customHeight="1">
      <c r="A70" s="19" t="s">
        <v>2610</v>
      </c>
      <c r="C70" s="72">
        <f t="shared" si="5"/>
        <v>84021581166</v>
      </c>
      <c r="D70" s="11">
        <v>66</v>
      </c>
      <c r="E70" s="12" t="s">
        <v>25</v>
      </c>
      <c r="F70" s="12" t="s">
        <v>109</v>
      </c>
      <c r="G70" s="4" t="s">
        <v>110</v>
      </c>
      <c r="H70" s="4" t="s">
        <v>149</v>
      </c>
      <c r="I70" s="13" t="s">
        <v>422</v>
      </c>
      <c r="J70" s="14" t="s">
        <v>1189</v>
      </c>
      <c r="K70" s="14" t="s">
        <v>1346</v>
      </c>
      <c r="L70" s="15"/>
      <c r="M70" s="4" t="str">
        <f t="shared" si="6"/>
        <v>BARGAON-I CHATIAGUDA SINAPALI</v>
      </c>
      <c r="N70" s="11" t="s">
        <v>26</v>
      </c>
      <c r="O70" s="11">
        <v>24</v>
      </c>
      <c r="P70" s="11">
        <v>1</v>
      </c>
      <c r="Q70" s="35" t="s">
        <v>26</v>
      </c>
      <c r="R70" s="3">
        <v>42780</v>
      </c>
      <c r="S70" s="3">
        <v>42688</v>
      </c>
      <c r="T70" s="3">
        <v>42959</v>
      </c>
      <c r="U70" s="11" t="s">
        <v>2290</v>
      </c>
      <c r="V70" s="11" t="s">
        <v>27</v>
      </c>
      <c r="W70" s="11" t="s">
        <v>1936</v>
      </c>
      <c r="X70" s="16">
        <v>84021581166</v>
      </c>
      <c r="Y70" s="11" t="s">
        <v>2261</v>
      </c>
      <c r="Z70" s="11" t="s">
        <v>2277</v>
      </c>
      <c r="AA70" s="17" t="s">
        <v>31</v>
      </c>
      <c r="AB70" s="3">
        <f t="shared" si="7"/>
        <v>42870</v>
      </c>
      <c r="AC70" s="3">
        <v>43002</v>
      </c>
      <c r="AD70" s="3">
        <f t="shared" si="8"/>
        <v>43258</v>
      </c>
      <c r="AE70" s="21">
        <v>43308</v>
      </c>
      <c r="AF70" s="11" t="s">
        <v>2293</v>
      </c>
      <c r="AG70" s="3">
        <v>43433</v>
      </c>
      <c r="AH70" s="3">
        <v>43433</v>
      </c>
      <c r="AI70" s="4" t="s">
        <v>2502</v>
      </c>
      <c r="AJ70" s="4"/>
      <c r="AK70" s="4" t="s">
        <v>2512</v>
      </c>
      <c r="AO70" s="19" t="e">
        <v>#N/A</v>
      </c>
      <c r="AP70" s="19" t="e">
        <v>#N/A</v>
      </c>
      <c r="AQ70" s="19" t="e">
        <v>#N/A</v>
      </c>
      <c r="AR70" s="19" t="e">
        <f>VLOOKUP(A70,#REF!,12,0)</f>
        <v>#REF!</v>
      </c>
      <c r="AS70" s="19" t="e">
        <f t="shared" si="9"/>
        <v>#REF!</v>
      </c>
      <c r="AX70" s="19" t="e">
        <v>#N/A</v>
      </c>
      <c r="AY70" s="19" t="b">
        <v>1</v>
      </c>
      <c r="AZ70" s="19">
        <v>2700</v>
      </c>
    </row>
    <row r="71" spans="1:52" ht="15" hidden="1" customHeight="1">
      <c r="A71" s="19" t="s">
        <v>2611</v>
      </c>
      <c r="C71" s="72">
        <f t="shared" si="5"/>
        <v>84021844729</v>
      </c>
      <c r="D71" s="11">
        <v>67</v>
      </c>
      <c r="E71" s="12" t="s">
        <v>25</v>
      </c>
      <c r="F71" s="12" t="s">
        <v>109</v>
      </c>
      <c r="G71" s="4" t="s">
        <v>110</v>
      </c>
      <c r="H71" s="4" t="s">
        <v>139</v>
      </c>
      <c r="I71" s="13" t="s">
        <v>423</v>
      </c>
      <c r="J71" s="33" t="s">
        <v>1190</v>
      </c>
      <c r="K71" s="33" t="s">
        <v>1347</v>
      </c>
      <c r="L71" s="34"/>
      <c r="M71" s="4" t="str">
        <f t="shared" si="6"/>
        <v>NIL-BHOIPADA CHATIAGUDA SINAPALI</v>
      </c>
      <c r="N71" s="11" t="s">
        <v>26</v>
      </c>
      <c r="O71" s="16">
        <v>24</v>
      </c>
      <c r="P71" s="11">
        <v>1</v>
      </c>
      <c r="Q71" s="35" t="s">
        <v>26</v>
      </c>
      <c r="R71" s="3">
        <v>42731</v>
      </c>
      <c r="S71" s="3">
        <v>42639</v>
      </c>
      <c r="T71" s="3">
        <v>42911</v>
      </c>
      <c r="U71" s="11" t="s">
        <v>2291</v>
      </c>
      <c r="V71" s="11" t="s">
        <v>27</v>
      </c>
      <c r="W71" s="11" t="s">
        <v>1936</v>
      </c>
      <c r="X71" s="16">
        <v>84021844729</v>
      </c>
      <c r="Y71" s="11" t="s">
        <v>2261</v>
      </c>
      <c r="Z71" s="11" t="s">
        <v>2277</v>
      </c>
      <c r="AA71" s="35" t="s">
        <v>31</v>
      </c>
      <c r="AB71" s="3">
        <f t="shared" si="7"/>
        <v>42821</v>
      </c>
      <c r="AC71" s="3">
        <v>43002</v>
      </c>
      <c r="AD71" s="3">
        <f t="shared" si="8"/>
        <v>43209</v>
      </c>
      <c r="AE71" s="3">
        <v>43325</v>
      </c>
      <c r="AF71" s="11" t="s">
        <v>2293</v>
      </c>
      <c r="AG71" s="3">
        <v>43433</v>
      </c>
      <c r="AH71" s="3">
        <v>43406</v>
      </c>
      <c r="AI71" s="4" t="s">
        <v>2502</v>
      </c>
      <c r="AJ71" s="7"/>
      <c r="AK71" s="4" t="s">
        <v>2512</v>
      </c>
      <c r="AO71" s="19" t="e">
        <v>#N/A</v>
      </c>
      <c r="AP71" s="19" t="e">
        <v>#N/A</v>
      </c>
      <c r="AQ71" s="19" t="e">
        <v>#N/A</v>
      </c>
      <c r="AR71" s="19" t="e">
        <f>VLOOKUP(A71,#REF!,12,0)</f>
        <v>#REF!</v>
      </c>
      <c r="AS71" s="19" t="e">
        <f t="shared" si="9"/>
        <v>#REF!</v>
      </c>
      <c r="AX71" s="19" t="e">
        <v>#N/A</v>
      </c>
      <c r="AY71" s="19" t="b">
        <v>1</v>
      </c>
      <c r="AZ71" s="19">
        <v>3800</v>
      </c>
    </row>
    <row r="72" spans="1:52" ht="15" hidden="1" customHeight="1">
      <c r="A72" s="19" t="s">
        <v>2612</v>
      </c>
      <c r="C72" s="72">
        <f t="shared" si="5"/>
        <v>84023238295</v>
      </c>
      <c r="D72" s="11">
        <v>68</v>
      </c>
      <c r="E72" s="12" t="s">
        <v>25</v>
      </c>
      <c r="F72" s="12" t="s">
        <v>109</v>
      </c>
      <c r="G72" s="4" t="s">
        <v>110</v>
      </c>
      <c r="H72" s="4" t="s">
        <v>150</v>
      </c>
      <c r="I72" s="13" t="s">
        <v>83</v>
      </c>
      <c r="J72" s="33" t="s">
        <v>1191</v>
      </c>
      <c r="K72" s="33" t="s">
        <v>1348</v>
      </c>
      <c r="L72" s="34"/>
      <c r="M72" s="4" t="str">
        <f t="shared" si="6"/>
        <v>CHATIAGUDA-II CHATIAGUDA SINAPALI</v>
      </c>
      <c r="N72" s="11" t="s">
        <v>26</v>
      </c>
      <c r="O72" s="11">
        <v>24</v>
      </c>
      <c r="P72" s="11">
        <v>1</v>
      </c>
      <c r="Q72" s="35" t="s">
        <v>26</v>
      </c>
      <c r="R72" s="3">
        <v>42843</v>
      </c>
      <c r="S72" s="3">
        <v>42751</v>
      </c>
      <c r="T72" s="3">
        <v>43024</v>
      </c>
      <c r="U72" s="11" t="s">
        <v>2290</v>
      </c>
      <c r="V72" s="11" t="s">
        <v>27</v>
      </c>
      <c r="W72" s="11" t="s">
        <v>1936</v>
      </c>
      <c r="X72" s="16">
        <v>84023238295</v>
      </c>
      <c r="Y72" s="11" t="s">
        <v>2261</v>
      </c>
      <c r="Z72" s="11" t="s">
        <v>2277</v>
      </c>
      <c r="AA72" s="35" t="s">
        <v>31</v>
      </c>
      <c r="AB72" s="3">
        <f t="shared" si="7"/>
        <v>42933</v>
      </c>
      <c r="AC72" s="3">
        <v>43002</v>
      </c>
      <c r="AD72" s="3">
        <f t="shared" si="8"/>
        <v>43321</v>
      </c>
      <c r="AE72" s="3">
        <v>43409</v>
      </c>
      <c r="AF72" s="11" t="s">
        <v>2293</v>
      </c>
      <c r="AG72" s="3">
        <v>43433</v>
      </c>
      <c r="AH72" s="3">
        <v>43433</v>
      </c>
      <c r="AI72" s="4" t="s">
        <v>2502</v>
      </c>
      <c r="AJ72" s="7"/>
      <c r="AK72" s="4" t="s">
        <v>2512</v>
      </c>
      <c r="AO72" s="19" t="e">
        <v>#N/A</v>
      </c>
      <c r="AP72" s="19" t="e">
        <v>#N/A</v>
      </c>
      <c r="AQ72" s="19" t="e">
        <v>#N/A</v>
      </c>
      <c r="AR72" s="19" t="e">
        <f>VLOOKUP(A72,#REF!,12,0)</f>
        <v>#REF!</v>
      </c>
      <c r="AS72" s="19" t="e">
        <f t="shared" si="9"/>
        <v>#REF!</v>
      </c>
      <c r="AX72" s="19" t="e">
        <v>#N/A</v>
      </c>
      <c r="AY72" s="19" t="b">
        <v>1</v>
      </c>
      <c r="AZ72" s="19">
        <v>4900</v>
      </c>
    </row>
    <row r="73" spans="1:52" ht="15" hidden="1" customHeight="1">
      <c r="A73" s="19" t="s">
        <v>2613</v>
      </c>
      <c r="C73" s="72">
        <f t="shared" si="5"/>
        <v>84028871483</v>
      </c>
      <c r="D73" s="11">
        <v>69</v>
      </c>
      <c r="E73" s="12" t="s">
        <v>25</v>
      </c>
      <c r="F73" s="12" t="s">
        <v>109</v>
      </c>
      <c r="G73" s="4" t="s">
        <v>110</v>
      </c>
      <c r="H73" s="4" t="s">
        <v>151</v>
      </c>
      <c r="I73" s="13" t="s">
        <v>424</v>
      </c>
      <c r="J73" s="33" t="s">
        <v>1192</v>
      </c>
      <c r="K73" s="33" t="s">
        <v>1349</v>
      </c>
      <c r="L73" s="34"/>
      <c r="M73" s="4" t="str">
        <f t="shared" si="6"/>
        <v>JAMGAON CHATIAGUDA SINAPALI</v>
      </c>
      <c r="N73" s="11" t="s">
        <v>26</v>
      </c>
      <c r="O73" s="11">
        <v>24</v>
      </c>
      <c r="P73" s="11">
        <v>1</v>
      </c>
      <c r="Q73" s="35" t="s">
        <v>26</v>
      </c>
      <c r="R73" s="3">
        <v>43010</v>
      </c>
      <c r="S73" s="3">
        <v>42918</v>
      </c>
      <c r="T73" s="3">
        <v>43192</v>
      </c>
      <c r="U73" s="11" t="s">
        <v>2291</v>
      </c>
      <c r="V73" s="11" t="s">
        <v>27</v>
      </c>
      <c r="W73" s="11" t="s">
        <v>1936</v>
      </c>
      <c r="X73" s="16">
        <v>84028871483</v>
      </c>
      <c r="Y73" s="11" t="s">
        <v>2261</v>
      </c>
      <c r="Z73" s="11" t="s">
        <v>2277</v>
      </c>
      <c r="AA73" s="35" t="s">
        <v>31</v>
      </c>
      <c r="AB73" s="3">
        <f t="shared" si="7"/>
        <v>43100</v>
      </c>
      <c r="AC73" s="3">
        <v>43002</v>
      </c>
      <c r="AD73" s="3">
        <f t="shared" si="8"/>
        <v>43488</v>
      </c>
      <c r="AE73" s="3">
        <v>43512</v>
      </c>
      <c r="AF73" s="4" t="s">
        <v>2293</v>
      </c>
      <c r="AG73" s="3">
        <v>43552</v>
      </c>
      <c r="AH73" s="3">
        <v>43552</v>
      </c>
      <c r="AI73" s="4" t="s">
        <v>2502</v>
      </c>
      <c r="AJ73" s="7"/>
      <c r="AK73" s="4" t="s">
        <v>2512</v>
      </c>
      <c r="AO73" s="19" t="e">
        <v>#N/A</v>
      </c>
      <c r="AP73" s="19" t="e">
        <v>#N/A</v>
      </c>
      <c r="AQ73" s="19" t="e">
        <v>#N/A</v>
      </c>
      <c r="AR73" s="19" t="e">
        <f>VLOOKUP(A73,#REF!,12,0)</f>
        <v>#REF!</v>
      </c>
      <c r="AS73" s="19" t="e">
        <f t="shared" si="9"/>
        <v>#REF!</v>
      </c>
      <c r="AX73" s="19" t="e">
        <v>#N/A</v>
      </c>
      <c r="AY73" s="19" t="b">
        <v>1</v>
      </c>
      <c r="AZ73" s="19">
        <v>6000</v>
      </c>
    </row>
    <row r="74" spans="1:52" ht="15" hidden="1" customHeight="1">
      <c r="A74" s="19" t="s">
        <v>2614</v>
      </c>
      <c r="C74" s="72">
        <f t="shared" si="5"/>
        <v>84029420950</v>
      </c>
      <c r="D74" s="11">
        <v>70</v>
      </c>
      <c r="E74" s="12" t="s">
        <v>25</v>
      </c>
      <c r="F74" s="12" t="s">
        <v>109</v>
      </c>
      <c r="G74" s="4" t="s">
        <v>110</v>
      </c>
      <c r="H74" s="4" t="s">
        <v>139</v>
      </c>
      <c r="I74" s="13" t="s">
        <v>425</v>
      </c>
      <c r="J74" s="14" t="s">
        <v>1193</v>
      </c>
      <c r="K74" s="14" t="s">
        <v>1350</v>
      </c>
      <c r="L74" s="15"/>
      <c r="M74" s="4" t="str">
        <f t="shared" si="6"/>
        <v>NIL-BHOIPADA CHATIAGUDA SINAPALI</v>
      </c>
      <c r="N74" s="11" t="s">
        <v>26</v>
      </c>
      <c r="O74" s="11">
        <v>24</v>
      </c>
      <c r="P74" s="11">
        <v>1</v>
      </c>
      <c r="Q74" s="35" t="s">
        <v>26</v>
      </c>
      <c r="R74" s="3">
        <v>42501</v>
      </c>
      <c r="S74" s="3">
        <v>42409</v>
      </c>
      <c r="T74" s="3">
        <v>42674</v>
      </c>
      <c r="U74" s="11" t="s">
        <v>2291</v>
      </c>
      <c r="V74" s="11" t="s">
        <v>27</v>
      </c>
      <c r="W74" s="11" t="s">
        <v>1936</v>
      </c>
      <c r="X74" s="16">
        <v>84029420950</v>
      </c>
      <c r="Y74" s="11" t="s">
        <v>2261</v>
      </c>
      <c r="Z74" s="11" t="s">
        <v>2277</v>
      </c>
      <c r="AA74" s="17" t="s">
        <v>31</v>
      </c>
      <c r="AB74" s="3">
        <f t="shared" si="7"/>
        <v>42591</v>
      </c>
      <c r="AC74" s="3">
        <v>43002</v>
      </c>
      <c r="AD74" s="3">
        <f t="shared" si="8"/>
        <v>42979</v>
      </c>
      <c r="AE74" s="18">
        <v>43188</v>
      </c>
      <c r="AF74" s="4" t="s">
        <v>2293</v>
      </c>
      <c r="AG74" s="3">
        <v>43406</v>
      </c>
      <c r="AH74" s="3">
        <v>43433</v>
      </c>
      <c r="AI74" s="4" t="s">
        <v>2502</v>
      </c>
      <c r="AJ74" s="4"/>
      <c r="AK74" s="4" t="s">
        <v>2512</v>
      </c>
      <c r="AO74" s="19" t="e">
        <v>#N/A</v>
      </c>
      <c r="AP74" s="19" t="e">
        <v>#N/A</v>
      </c>
      <c r="AQ74" s="19" t="e">
        <v>#N/A</v>
      </c>
      <c r="AR74" s="19" t="e">
        <f>VLOOKUP(A74,#REF!,12,0)</f>
        <v>#REF!</v>
      </c>
      <c r="AS74" s="19" t="e">
        <f t="shared" si="9"/>
        <v>#REF!</v>
      </c>
      <c r="AX74" s="19" t="e">
        <v>#N/A</v>
      </c>
      <c r="AY74" s="19" t="b">
        <v>1</v>
      </c>
      <c r="AZ74" s="19">
        <v>7100</v>
      </c>
    </row>
    <row r="75" spans="1:52" ht="15" hidden="1" customHeight="1">
      <c r="A75" s="19" t="s">
        <v>2615</v>
      </c>
      <c r="C75" s="72">
        <f t="shared" si="5"/>
        <v>84030061097</v>
      </c>
      <c r="D75" s="11">
        <v>71</v>
      </c>
      <c r="E75" s="12" t="s">
        <v>25</v>
      </c>
      <c r="F75" s="12" t="s">
        <v>109</v>
      </c>
      <c r="G75" s="4" t="s">
        <v>110</v>
      </c>
      <c r="H75" s="4" t="s">
        <v>141</v>
      </c>
      <c r="I75" s="13" t="s">
        <v>426</v>
      </c>
      <c r="J75" s="14" t="s">
        <v>1194</v>
      </c>
      <c r="K75" s="14" t="s">
        <v>1351</v>
      </c>
      <c r="L75" s="15"/>
      <c r="M75" s="4" t="str">
        <f t="shared" si="6"/>
        <v>SLK-NAIKPADA CHATIAGUDA SINAPALI</v>
      </c>
      <c r="N75" s="11" t="s">
        <v>26</v>
      </c>
      <c r="O75" s="11">
        <v>24</v>
      </c>
      <c r="P75" s="11">
        <v>1</v>
      </c>
      <c r="Q75" s="35" t="s">
        <v>26</v>
      </c>
      <c r="R75" s="3">
        <v>42794</v>
      </c>
      <c r="S75" s="3">
        <v>42702</v>
      </c>
      <c r="T75" s="3">
        <v>42968</v>
      </c>
      <c r="U75" s="11" t="s">
        <v>2291</v>
      </c>
      <c r="V75" s="11" t="s">
        <v>27</v>
      </c>
      <c r="W75" s="11" t="s">
        <v>1936</v>
      </c>
      <c r="X75" s="16">
        <v>84030061097</v>
      </c>
      <c r="Y75" s="16" t="s">
        <v>2261</v>
      </c>
      <c r="Z75" s="16" t="s">
        <v>2277</v>
      </c>
      <c r="AA75" s="17" t="s">
        <v>31</v>
      </c>
      <c r="AB75" s="3">
        <f t="shared" si="7"/>
        <v>42884</v>
      </c>
      <c r="AC75" s="3">
        <v>43002</v>
      </c>
      <c r="AD75" s="3">
        <f t="shared" si="8"/>
        <v>43272</v>
      </c>
      <c r="AE75" s="21">
        <v>43308</v>
      </c>
      <c r="AF75" s="11" t="s">
        <v>2293</v>
      </c>
      <c r="AG75" s="3">
        <v>43433</v>
      </c>
      <c r="AH75" s="3">
        <v>43433</v>
      </c>
      <c r="AI75" s="4" t="s">
        <v>2502</v>
      </c>
      <c r="AJ75" s="7"/>
      <c r="AK75" s="4" t="s">
        <v>2512</v>
      </c>
      <c r="AO75" s="19" t="e">
        <v>#N/A</v>
      </c>
      <c r="AP75" s="19" t="e">
        <v>#N/A</v>
      </c>
      <c r="AQ75" s="19" t="e">
        <v>#N/A</v>
      </c>
      <c r="AR75" s="19" t="e">
        <f>VLOOKUP(A75,#REF!,12,0)</f>
        <v>#REF!</v>
      </c>
      <c r="AS75" s="19" t="e">
        <f t="shared" si="9"/>
        <v>#REF!</v>
      </c>
      <c r="AX75" s="19" t="e">
        <v>#N/A</v>
      </c>
      <c r="AY75" s="19" t="b">
        <v>1</v>
      </c>
      <c r="AZ75" s="19">
        <v>8200</v>
      </c>
    </row>
    <row r="76" spans="1:52" ht="15" hidden="1" customHeight="1">
      <c r="A76" s="19" t="s">
        <v>2616</v>
      </c>
      <c r="C76" s="72">
        <f t="shared" si="5"/>
        <v>84031568110</v>
      </c>
      <c r="D76" s="11">
        <v>72</v>
      </c>
      <c r="E76" s="12" t="s">
        <v>25</v>
      </c>
      <c r="F76" s="12" t="s">
        <v>109</v>
      </c>
      <c r="G76" s="4" t="s">
        <v>110</v>
      </c>
      <c r="H76" s="4" t="s">
        <v>150</v>
      </c>
      <c r="I76" s="13" t="s">
        <v>101</v>
      </c>
      <c r="J76" s="33" t="s">
        <v>1195</v>
      </c>
      <c r="K76" s="33" t="s">
        <v>1352</v>
      </c>
      <c r="L76" s="34"/>
      <c r="M76" s="4" t="str">
        <f t="shared" si="6"/>
        <v>CHATIAGUDA-II CHATIAGUDA SINAPALI</v>
      </c>
      <c r="N76" s="11" t="s">
        <v>26</v>
      </c>
      <c r="O76" s="11">
        <v>24</v>
      </c>
      <c r="P76" s="11">
        <v>1</v>
      </c>
      <c r="Q76" s="35" t="s">
        <v>26</v>
      </c>
      <c r="R76" s="3">
        <v>42753</v>
      </c>
      <c r="S76" s="3">
        <v>42661</v>
      </c>
      <c r="T76" s="3">
        <v>42928</v>
      </c>
      <c r="U76" s="11" t="s">
        <v>2291</v>
      </c>
      <c r="V76" s="11" t="s">
        <v>27</v>
      </c>
      <c r="W76" s="11" t="s">
        <v>1936</v>
      </c>
      <c r="X76" s="16">
        <v>84031568110</v>
      </c>
      <c r="Y76" s="11" t="s">
        <v>2261</v>
      </c>
      <c r="Z76" s="16" t="s">
        <v>2277</v>
      </c>
      <c r="AA76" s="35" t="s">
        <v>31</v>
      </c>
      <c r="AB76" s="3">
        <f t="shared" si="7"/>
        <v>42843</v>
      </c>
      <c r="AC76" s="3">
        <v>43002</v>
      </c>
      <c r="AD76" s="3">
        <f t="shared" si="8"/>
        <v>43231</v>
      </c>
      <c r="AE76" s="3">
        <v>43325</v>
      </c>
      <c r="AF76" s="11" t="s">
        <v>2293</v>
      </c>
      <c r="AG76" s="3">
        <v>43406</v>
      </c>
      <c r="AH76" s="3">
        <v>43433</v>
      </c>
      <c r="AI76" s="4" t="s">
        <v>2502</v>
      </c>
      <c r="AJ76" s="4"/>
      <c r="AK76" s="4" t="s">
        <v>2512</v>
      </c>
      <c r="AO76" s="19" t="e">
        <v>#N/A</v>
      </c>
      <c r="AP76" s="19" t="e">
        <v>#N/A</v>
      </c>
      <c r="AQ76" s="19" t="e">
        <v>#N/A</v>
      </c>
      <c r="AR76" s="19" t="e">
        <f>VLOOKUP(A76,#REF!,12,0)</f>
        <v>#REF!</v>
      </c>
      <c r="AS76" s="19" t="e">
        <f t="shared" si="9"/>
        <v>#REF!</v>
      </c>
      <c r="AX76" s="19" t="e">
        <v>#N/A</v>
      </c>
      <c r="AY76" s="19" t="b">
        <v>1</v>
      </c>
      <c r="AZ76" s="19">
        <v>9300</v>
      </c>
    </row>
    <row r="77" spans="1:52" ht="15" hidden="1" customHeight="1">
      <c r="A77" s="19" t="s">
        <v>2617</v>
      </c>
      <c r="C77" s="72">
        <f t="shared" si="5"/>
        <v>32023449237</v>
      </c>
      <c r="D77" s="11">
        <v>73</v>
      </c>
      <c r="E77" s="12" t="s">
        <v>25</v>
      </c>
      <c r="F77" s="12" t="s">
        <v>109</v>
      </c>
      <c r="G77" s="4" t="s">
        <v>110</v>
      </c>
      <c r="H77" s="4" t="s">
        <v>143</v>
      </c>
      <c r="I77" s="13" t="s">
        <v>427</v>
      </c>
      <c r="J77" s="14" t="s">
        <v>428</v>
      </c>
      <c r="K77" s="14" t="s">
        <v>1353</v>
      </c>
      <c r="L77" s="15"/>
      <c r="M77" s="4" t="str">
        <f t="shared" si="6"/>
        <v>BARGAON-III CHATIAGUDA SINAPALI</v>
      </c>
      <c r="N77" s="11" t="s">
        <v>26</v>
      </c>
      <c r="O77" s="11">
        <v>24</v>
      </c>
      <c r="P77" s="11">
        <v>1</v>
      </c>
      <c r="Q77" s="35" t="s">
        <v>26</v>
      </c>
      <c r="R77" s="3">
        <v>42668</v>
      </c>
      <c r="S77" s="3">
        <v>42576</v>
      </c>
      <c r="T77" s="3">
        <v>42875</v>
      </c>
      <c r="U77" s="11" t="s">
        <v>2290</v>
      </c>
      <c r="V77" s="11" t="s">
        <v>28</v>
      </c>
      <c r="W77" s="11" t="s">
        <v>29</v>
      </c>
      <c r="X77" s="16">
        <v>32023449237</v>
      </c>
      <c r="Y77" s="11" t="s">
        <v>2262</v>
      </c>
      <c r="Z77" s="16" t="s">
        <v>2270</v>
      </c>
      <c r="AA77" s="11" t="s">
        <v>2300</v>
      </c>
      <c r="AB77" s="3">
        <f t="shared" si="7"/>
        <v>42758</v>
      </c>
      <c r="AC77" s="3">
        <v>43066</v>
      </c>
      <c r="AD77" s="3">
        <f t="shared" si="8"/>
        <v>43146</v>
      </c>
      <c r="AE77" s="18">
        <v>43188</v>
      </c>
      <c r="AF77" s="4" t="s">
        <v>2293</v>
      </c>
      <c r="AG77" s="3">
        <v>43406</v>
      </c>
      <c r="AH77" s="3">
        <v>43433</v>
      </c>
      <c r="AI77" s="4" t="s">
        <v>2502</v>
      </c>
      <c r="AJ77" s="7"/>
      <c r="AK77" s="4" t="s">
        <v>2512</v>
      </c>
      <c r="AO77" s="19" t="e">
        <v>#N/A</v>
      </c>
      <c r="AP77" s="19" t="e">
        <v>#N/A</v>
      </c>
      <c r="AQ77" s="19" t="e">
        <v>#N/A</v>
      </c>
      <c r="AR77" s="19" t="e">
        <f>VLOOKUP(A77,#REF!,12,0)</f>
        <v>#REF!</v>
      </c>
      <c r="AS77" s="19" t="e">
        <f t="shared" si="9"/>
        <v>#REF!</v>
      </c>
      <c r="AX77" s="19" t="e">
        <v>#N/A</v>
      </c>
      <c r="AY77" s="19" t="b">
        <v>1</v>
      </c>
      <c r="AZ77" s="19">
        <v>400</v>
      </c>
    </row>
    <row r="78" spans="1:52" ht="15" hidden="1" customHeight="1">
      <c r="A78" s="19" t="s">
        <v>2618</v>
      </c>
      <c r="C78" s="72">
        <f t="shared" si="5"/>
        <v>32141648181</v>
      </c>
      <c r="D78" s="11">
        <v>74</v>
      </c>
      <c r="E78" s="12" t="s">
        <v>25</v>
      </c>
      <c r="F78" s="12" t="s">
        <v>109</v>
      </c>
      <c r="G78" s="4" t="s">
        <v>110</v>
      </c>
      <c r="H78" s="4" t="s">
        <v>142</v>
      </c>
      <c r="I78" s="13" t="s">
        <v>429</v>
      </c>
      <c r="J78" s="14" t="s">
        <v>1196</v>
      </c>
      <c r="K78" s="14" t="s">
        <v>1354</v>
      </c>
      <c r="L78" s="15"/>
      <c r="M78" s="4" t="str">
        <f t="shared" si="6"/>
        <v>CHA-MAHULPADA CHATIAGUDA SINAPALI</v>
      </c>
      <c r="N78" s="11" t="s">
        <v>26</v>
      </c>
      <c r="O78" s="11">
        <v>24</v>
      </c>
      <c r="P78" s="11">
        <v>1</v>
      </c>
      <c r="Q78" s="35" t="s">
        <v>26</v>
      </c>
      <c r="R78" s="3">
        <v>42621</v>
      </c>
      <c r="S78" s="3">
        <v>42529</v>
      </c>
      <c r="T78" s="3">
        <v>42760</v>
      </c>
      <c r="U78" s="11" t="s">
        <v>2291</v>
      </c>
      <c r="V78" s="11" t="s">
        <v>28</v>
      </c>
      <c r="W78" s="11" t="s">
        <v>29</v>
      </c>
      <c r="X78" s="16">
        <v>32141648181</v>
      </c>
      <c r="Y78" s="11" t="s">
        <v>2262</v>
      </c>
      <c r="Z78" s="16" t="s">
        <v>2270</v>
      </c>
      <c r="AA78" s="11" t="s">
        <v>2300</v>
      </c>
      <c r="AB78" s="3">
        <f t="shared" si="7"/>
        <v>42711</v>
      </c>
      <c r="AC78" s="3">
        <v>43002</v>
      </c>
      <c r="AD78" s="3">
        <f t="shared" si="8"/>
        <v>43099</v>
      </c>
      <c r="AE78" s="18">
        <v>43188</v>
      </c>
      <c r="AF78" s="4" t="s">
        <v>2293</v>
      </c>
      <c r="AG78" s="3">
        <v>43406</v>
      </c>
      <c r="AH78" s="3">
        <v>43433</v>
      </c>
      <c r="AI78" s="4" t="s">
        <v>2502</v>
      </c>
      <c r="AJ78" s="7"/>
      <c r="AK78" s="4" t="s">
        <v>2512</v>
      </c>
      <c r="AO78" s="19" t="e">
        <v>#N/A</v>
      </c>
      <c r="AP78" s="19" t="e">
        <v>#N/A</v>
      </c>
      <c r="AQ78" s="19" t="e">
        <v>#N/A</v>
      </c>
      <c r="AR78" s="19" t="e">
        <f>VLOOKUP(A78,#REF!,12,0)</f>
        <v>#REF!</v>
      </c>
      <c r="AS78" s="19" t="e">
        <f t="shared" si="9"/>
        <v>#REF!</v>
      </c>
      <c r="AX78" s="19" t="e">
        <v>#N/A</v>
      </c>
      <c r="AY78" s="19" t="b">
        <v>1</v>
      </c>
      <c r="AZ78" s="19">
        <v>1500</v>
      </c>
    </row>
    <row r="79" spans="1:52" s="10" customFormat="1" ht="15" hidden="1" customHeight="1">
      <c r="A79" s="19" t="s">
        <v>2619</v>
      </c>
      <c r="B79" s="19"/>
      <c r="C79" s="72">
        <f t="shared" si="5"/>
        <v>32153148741</v>
      </c>
      <c r="D79" s="11">
        <v>75</v>
      </c>
      <c r="E79" s="12" t="s">
        <v>25</v>
      </c>
      <c r="F79" s="12" t="s">
        <v>109</v>
      </c>
      <c r="G79" s="4" t="s">
        <v>110</v>
      </c>
      <c r="H79" s="4" t="s">
        <v>148</v>
      </c>
      <c r="I79" s="13" t="s">
        <v>430</v>
      </c>
      <c r="J79" s="12" t="s">
        <v>1197</v>
      </c>
      <c r="K79" s="33" t="s">
        <v>1355</v>
      </c>
      <c r="L79" s="34"/>
      <c r="M79" s="4" t="str">
        <f t="shared" si="6"/>
        <v>NIL-DONGARIGUDA CHATIAGUDA SINAPALI</v>
      </c>
      <c r="N79" s="11" t="s">
        <v>26</v>
      </c>
      <c r="O79" s="11">
        <v>24</v>
      </c>
      <c r="P79" s="11">
        <v>1</v>
      </c>
      <c r="Q79" s="35" t="s">
        <v>26</v>
      </c>
      <c r="R79" s="3">
        <v>42737</v>
      </c>
      <c r="S79" s="3">
        <v>42645</v>
      </c>
      <c r="T79" s="3">
        <v>42915</v>
      </c>
      <c r="U79" s="11" t="s">
        <v>2290</v>
      </c>
      <c r="V79" s="11" t="s">
        <v>28</v>
      </c>
      <c r="W79" s="11" t="s">
        <v>29</v>
      </c>
      <c r="X79" s="16">
        <v>32153148741</v>
      </c>
      <c r="Y79" s="11" t="s">
        <v>2262</v>
      </c>
      <c r="Z79" s="16" t="s">
        <v>2270</v>
      </c>
      <c r="AA79" s="11" t="s">
        <v>2300</v>
      </c>
      <c r="AB79" s="3">
        <f t="shared" si="7"/>
        <v>42827</v>
      </c>
      <c r="AC79" s="3">
        <v>43002</v>
      </c>
      <c r="AD79" s="3">
        <f t="shared" si="8"/>
        <v>43215</v>
      </c>
      <c r="AE79" s="3">
        <v>43325</v>
      </c>
      <c r="AF79" s="11" t="s">
        <v>2293</v>
      </c>
      <c r="AG79" s="3">
        <v>43406</v>
      </c>
      <c r="AH79" s="3">
        <v>43433</v>
      </c>
      <c r="AI79" s="4" t="s">
        <v>2502</v>
      </c>
      <c r="AJ79" s="4"/>
      <c r="AK79" s="4" t="s">
        <v>2512</v>
      </c>
      <c r="AL79" s="19"/>
      <c r="AM79" s="19"/>
      <c r="AN79" s="19"/>
      <c r="AO79" s="19" t="e">
        <v>#N/A</v>
      </c>
      <c r="AP79" s="19" t="e">
        <v>#N/A</v>
      </c>
      <c r="AQ79" s="19" t="e">
        <v>#N/A</v>
      </c>
      <c r="AR79" s="19" t="e">
        <f>VLOOKUP(A79,#REF!,12,0)</f>
        <v>#REF!</v>
      </c>
      <c r="AS79" s="19" t="e">
        <f t="shared" si="9"/>
        <v>#REF!</v>
      </c>
      <c r="AX79" s="19" t="e">
        <v>#N/A</v>
      </c>
      <c r="AY79" s="19" t="b">
        <v>1</v>
      </c>
      <c r="AZ79" s="19">
        <v>2600</v>
      </c>
    </row>
    <row r="80" spans="1:52" ht="15" hidden="1" customHeight="1">
      <c r="A80" s="19" t="s">
        <v>2620</v>
      </c>
      <c r="C80" s="72">
        <f t="shared" si="5"/>
        <v>32213329005</v>
      </c>
      <c r="D80" s="11">
        <v>76</v>
      </c>
      <c r="E80" s="12" t="s">
        <v>25</v>
      </c>
      <c r="F80" s="12" t="s">
        <v>109</v>
      </c>
      <c r="G80" s="4" t="s">
        <v>110</v>
      </c>
      <c r="H80" s="4" t="s">
        <v>143</v>
      </c>
      <c r="I80" s="13" t="s">
        <v>431</v>
      </c>
      <c r="J80" s="12" t="s">
        <v>432</v>
      </c>
      <c r="K80" s="33" t="s">
        <v>1356</v>
      </c>
      <c r="L80" s="34"/>
      <c r="M80" s="4" t="str">
        <f t="shared" si="6"/>
        <v>BARGAON-III CHATIAGUDA SINAPALI</v>
      </c>
      <c r="N80" s="11" t="s">
        <v>26</v>
      </c>
      <c r="O80" s="11">
        <v>24</v>
      </c>
      <c r="P80" s="11">
        <v>1</v>
      </c>
      <c r="Q80" s="35" t="s">
        <v>26</v>
      </c>
      <c r="R80" s="3">
        <v>42816</v>
      </c>
      <c r="S80" s="3">
        <v>42724</v>
      </c>
      <c r="T80" s="3">
        <v>42995</v>
      </c>
      <c r="U80" s="11" t="s">
        <v>2291</v>
      </c>
      <c r="V80" s="11" t="s">
        <v>28</v>
      </c>
      <c r="W80" s="11" t="s">
        <v>29</v>
      </c>
      <c r="X80" s="16">
        <v>32213329005</v>
      </c>
      <c r="Y80" s="11" t="s">
        <v>2262</v>
      </c>
      <c r="Z80" s="16" t="s">
        <v>2270</v>
      </c>
      <c r="AA80" s="11" t="s">
        <v>2300</v>
      </c>
      <c r="AB80" s="3">
        <f t="shared" si="7"/>
        <v>42906</v>
      </c>
      <c r="AC80" s="3">
        <v>43066</v>
      </c>
      <c r="AD80" s="3">
        <f t="shared" si="8"/>
        <v>43294</v>
      </c>
      <c r="AE80" s="3">
        <v>43325</v>
      </c>
      <c r="AF80" s="11" t="s">
        <v>2293</v>
      </c>
      <c r="AG80" s="3">
        <v>43433</v>
      </c>
      <c r="AH80" s="3">
        <v>43433</v>
      </c>
      <c r="AI80" s="4" t="s">
        <v>2502</v>
      </c>
      <c r="AJ80" s="4"/>
      <c r="AK80" s="4" t="s">
        <v>2512</v>
      </c>
      <c r="AO80" s="19" t="e">
        <v>#N/A</v>
      </c>
      <c r="AP80" s="19" t="e">
        <v>#N/A</v>
      </c>
      <c r="AQ80" s="19" t="e">
        <v>#N/A</v>
      </c>
      <c r="AR80" s="19" t="e">
        <f>VLOOKUP(A80,#REF!,12,0)</f>
        <v>#REF!</v>
      </c>
      <c r="AS80" s="19" t="e">
        <f t="shared" si="9"/>
        <v>#REF!</v>
      </c>
      <c r="AX80" s="19" t="e">
        <v>#N/A</v>
      </c>
      <c r="AY80" s="19" t="b">
        <v>1</v>
      </c>
      <c r="AZ80" s="19">
        <v>3700</v>
      </c>
    </row>
    <row r="81" spans="1:52" s="10" customFormat="1" ht="15" hidden="1" customHeight="1">
      <c r="A81" s="19" t="s">
        <v>2621</v>
      </c>
      <c r="B81" s="19"/>
      <c r="C81" s="72">
        <f t="shared" si="5"/>
        <v>32371690527</v>
      </c>
      <c r="D81" s="11">
        <v>77</v>
      </c>
      <c r="E81" s="12" t="s">
        <v>25</v>
      </c>
      <c r="F81" s="12" t="s">
        <v>109</v>
      </c>
      <c r="G81" s="4" t="s">
        <v>110</v>
      </c>
      <c r="H81" s="4" t="s">
        <v>141</v>
      </c>
      <c r="I81" s="13" t="s">
        <v>433</v>
      </c>
      <c r="J81" s="6" t="s">
        <v>1128</v>
      </c>
      <c r="K81" s="14" t="s">
        <v>1357</v>
      </c>
      <c r="L81" s="15"/>
      <c r="M81" s="4" t="str">
        <f t="shared" si="6"/>
        <v>SLK-NAIKPADA CHATIAGUDA SINAPALI</v>
      </c>
      <c r="N81" s="11" t="s">
        <v>26</v>
      </c>
      <c r="O81" s="11">
        <v>24</v>
      </c>
      <c r="P81" s="11">
        <v>1</v>
      </c>
      <c r="Q81" s="35" t="s">
        <v>26</v>
      </c>
      <c r="R81" s="3">
        <v>42531</v>
      </c>
      <c r="S81" s="3">
        <v>42439</v>
      </c>
      <c r="T81" s="3">
        <v>42866</v>
      </c>
      <c r="U81" s="11" t="s">
        <v>2291</v>
      </c>
      <c r="V81" s="11" t="s">
        <v>28</v>
      </c>
      <c r="W81" s="11" t="s">
        <v>29</v>
      </c>
      <c r="X81" s="16">
        <v>32371690527</v>
      </c>
      <c r="Y81" s="11" t="s">
        <v>2262</v>
      </c>
      <c r="Z81" s="16" t="s">
        <v>2270</v>
      </c>
      <c r="AA81" s="11" t="s">
        <v>2300</v>
      </c>
      <c r="AB81" s="3">
        <f t="shared" si="7"/>
        <v>42621</v>
      </c>
      <c r="AC81" s="3">
        <v>43002</v>
      </c>
      <c r="AD81" s="3">
        <f t="shared" si="8"/>
        <v>43009</v>
      </c>
      <c r="AE81" s="18">
        <v>43188</v>
      </c>
      <c r="AF81" s="4" t="s">
        <v>2293</v>
      </c>
      <c r="AG81" s="3">
        <v>43406</v>
      </c>
      <c r="AH81" s="3">
        <v>43406</v>
      </c>
      <c r="AI81" s="4" t="s">
        <v>2502</v>
      </c>
      <c r="AJ81" s="7"/>
      <c r="AK81" s="4" t="s">
        <v>2512</v>
      </c>
      <c r="AL81" s="19"/>
      <c r="AM81" s="19"/>
      <c r="AN81" s="19"/>
      <c r="AO81" s="19" t="e">
        <v>#N/A</v>
      </c>
      <c r="AP81" s="19" t="e">
        <v>#N/A</v>
      </c>
      <c r="AQ81" s="19" t="e">
        <v>#N/A</v>
      </c>
      <c r="AR81" s="19" t="e">
        <f>VLOOKUP(A81,#REF!,12,0)</f>
        <v>#REF!</v>
      </c>
      <c r="AS81" s="19" t="e">
        <f t="shared" si="9"/>
        <v>#REF!</v>
      </c>
      <c r="AX81" s="19" t="e">
        <v>#N/A</v>
      </c>
      <c r="AY81" s="19" t="b">
        <v>1</v>
      </c>
      <c r="AZ81" s="19">
        <v>4800</v>
      </c>
    </row>
    <row r="82" spans="1:52" s="10" customFormat="1" ht="15" hidden="1" customHeight="1">
      <c r="A82" s="19" t="s">
        <v>2622</v>
      </c>
      <c r="B82" s="19"/>
      <c r="C82" s="72">
        <f t="shared" si="5"/>
        <v>32633994416</v>
      </c>
      <c r="D82" s="11">
        <v>78</v>
      </c>
      <c r="E82" s="12" t="s">
        <v>25</v>
      </c>
      <c r="F82" s="12" t="s">
        <v>109</v>
      </c>
      <c r="G82" s="4" t="s">
        <v>110</v>
      </c>
      <c r="H82" s="4" t="s">
        <v>146</v>
      </c>
      <c r="I82" s="13" t="s">
        <v>434</v>
      </c>
      <c r="J82" s="12" t="s">
        <v>663</v>
      </c>
      <c r="K82" s="33" t="s">
        <v>1358</v>
      </c>
      <c r="L82" s="34"/>
      <c r="M82" s="4" t="str">
        <f t="shared" si="6"/>
        <v>CHATIAGUDA-I CHATIAGUDA SINAPALI</v>
      </c>
      <c r="N82" s="11" t="s">
        <v>26</v>
      </c>
      <c r="O82" s="11">
        <v>24</v>
      </c>
      <c r="P82" s="11">
        <v>1</v>
      </c>
      <c r="Q82" s="35" t="s">
        <v>26</v>
      </c>
      <c r="R82" s="3">
        <v>42843</v>
      </c>
      <c r="S82" s="3">
        <v>42751</v>
      </c>
      <c r="T82" s="3">
        <v>43024</v>
      </c>
      <c r="U82" s="11" t="s">
        <v>2290</v>
      </c>
      <c r="V82" s="11" t="s">
        <v>28</v>
      </c>
      <c r="W82" s="11" t="s">
        <v>29</v>
      </c>
      <c r="X82" s="16">
        <v>32633994416</v>
      </c>
      <c r="Y82" s="11" t="s">
        <v>2262</v>
      </c>
      <c r="Z82" s="16" t="s">
        <v>2270</v>
      </c>
      <c r="AA82" s="11" t="s">
        <v>2300</v>
      </c>
      <c r="AB82" s="3">
        <f t="shared" si="7"/>
        <v>42933</v>
      </c>
      <c r="AC82" s="3">
        <v>43002</v>
      </c>
      <c r="AD82" s="3">
        <f t="shared" si="8"/>
        <v>43321</v>
      </c>
      <c r="AE82" s="3">
        <v>43409</v>
      </c>
      <c r="AF82" s="11" t="s">
        <v>2293</v>
      </c>
      <c r="AG82" s="3">
        <v>43433</v>
      </c>
      <c r="AH82" s="3">
        <v>43406</v>
      </c>
      <c r="AI82" s="4" t="s">
        <v>2502</v>
      </c>
      <c r="AJ82" s="4"/>
      <c r="AK82" s="4" t="s">
        <v>2512</v>
      </c>
      <c r="AL82" s="19"/>
      <c r="AM82" s="19"/>
      <c r="AN82" s="19"/>
      <c r="AO82" s="19" t="e">
        <v>#N/A</v>
      </c>
      <c r="AP82" s="19" t="e">
        <v>#N/A</v>
      </c>
      <c r="AQ82" s="19" t="e">
        <v>#N/A</v>
      </c>
      <c r="AR82" s="19" t="e">
        <f>VLOOKUP(A82,#REF!,12,0)</f>
        <v>#REF!</v>
      </c>
      <c r="AS82" s="19" t="e">
        <f t="shared" si="9"/>
        <v>#REF!</v>
      </c>
      <c r="AX82" s="19" t="e">
        <v>#N/A</v>
      </c>
      <c r="AY82" s="19" t="b">
        <v>1</v>
      </c>
      <c r="AZ82" s="19">
        <v>5900</v>
      </c>
    </row>
    <row r="83" spans="1:52" s="10" customFormat="1" ht="15" hidden="1" customHeight="1">
      <c r="A83" s="19" t="s">
        <v>2623</v>
      </c>
      <c r="B83" s="19"/>
      <c r="C83" s="72">
        <f t="shared" si="5"/>
        <v>32840351353</v>
      </c>
      <c r="D83" s="11">
        <v>79</v>
      </c>
      <c r="E83" s="12" t="s">
        <v>25</v>
      </c>
      <c r="F83" s="12" t="s">
        <v>109</v>
      </c>
      <c r="G83" s="4" t="s">
        <v>110</v>
      </c>
      <c r="H83" s="4" t="s">
        <v>149</v>
      </c>
      <c r="I83" s="13" t="s">
        <v>435</v>
      </c>
      <c r="J83" s="33" t="s">
        <v>1116</v>
      </c>
      <c r="K83" s="33" t="s">
        <v>1359</v>
      </c>
      <c r="L83" s="34"/>
      <c r="M83" s="4" t="str">
        <f t="shared" si="6"/>
        <v>BARGAON-I CHATIAGUDA SINAPALI</v>
      </c>
      <c r="N83" s="11" t="s">
        <v>26</v>
      </c>
      <c r="O83" s="11">
        <v>24</v>
      </c>
      <c r="P83" s="11">
        <v>1</v>
      </c>
      <c r="Q83" s="35" t="s">
        <v>26</v>
      </c>
      <c r="R83" s="3">
        <v>42752</v>
      </c>
      <c r="S83" s="3">
        <v>42660</v>
      </c>
      <c r="T83" s="3">
        <v>42934</v>
      </c>
      <c r="U83" s="11" t="s">
        <v>2291</v>
      </c>
      <c r="V83" s="11" t="s">
        <v>28</v>
      </c>
      <c r="W83" s="11" t="s">
        <v>29</v>
      </c>
      <c r="X83" s="16">
        <v>32840351353</v>
      </c>
      <c r="Y83" s="16" t="s">
        <v>2262</v>
      </c>
      <c r="Z83" s="16" t="s">
        <v>2270</v>
      </c>
      <c r="AA83" s="11" t="s">
        <v>2300</v>
      </c>
      <c r="AB83" s="3">
        <f t="shared" si="7"/>
        <v>42842</v>
      </c>
      <c r="AC83" s="3">
        <v>43002</v>
      </c>
      <c r="AD83" s="3">
        <f t="shared" si="8"/>
        <v>43230</v>
      </c>
      <c r="AE83" s="3">
        <v>43325</v>
      </c>
      <c r="AF83" s="11" t="s">
        <v>2293</v>
      </c>
      <c r="AG83" s="3">
        <v>43433</v>
      </c>
      <c r="AH83" s="3">
        <v>43433</v>
      </c>
      <c r="AI83" s="4" t="s">
        <v>2502</v>
      </c>
      <c r="AJ83" s="4"/>
      <c r="AK83" s="4" t="s">
        <v>2512</v>
      </c>
      <c r="AL83" s="19"/>
      <c r="AM83" s="19"/>
      <c r="AN83" s="19"/>
      <c r="AO83" s="19" t="e">
        <v>#N/A</v>
      </c>
      <c r="AP83" s="19" t="e">
        <v>#N/A</v>
      </c>
      <c r="AQ83" s="19" t="e">
        <v>#N/A</v>
      </c>
      <c r="AR83" s="19" t="e">
        <f>VLOOKUP(A83,#REF!,12,0)</f>
        <v>#REF!</v>
      </c>
      <c r="AS83" s="19" t="e">
        <f t="shared" si="9"/>
        <v>#REF!</v>
      </c>
      <c r="AX83" s="19" t="e">
        <v>#N/A</v>
      </c>
      <c r="AY83" s="19" t="b">
        <v>1</v>
      </c>
      <c r="AZ83" s="19">
        <v>7000</v>
      </c>
    </row>
    <row r="84" spans="1:52" s="10" customFormat="1" ht="15" hidden="1" customHeight="1">
      <c r="A84" s="19" t="s">
        <v>2624</v>
      </c>
      <c r="B84" s="19"/>
      <c r="C84" s="72">
        <f t="shared" si="5"/>
        <v>33296883072</v>
      </c>
      <c r="D84" s="11">
        <v>80</v>
      </c>
      <c r="E84" s="12" t="s">
        <v>25</v>
      </c>
      <c r="F84" s="12" t="s">
        <v>109</v>
      </c>
      <c r="G84" s="4" t="s">
        <v>110</v>
      </c>
      <c r="H84" s="4" t="s">
        <v>150</v>
      </c>
      <c r="I84" s="13" t="s">
        <v>436</v>
      </c>
      <c r="J84" s="33" t="s">
        <v>1198</v>
      </c>
      <c r="K84" s="33" t="s">
        <v>1360</v>
      </c>
      <c r="L84" s="34"/>
      <c r="M84" s="4" t="str">
        <f t="shared" si="6"/>
        <v>CHATIAGUDA-II CHATIAGUDA SINAPALI</v>
      </c>
      <c r="N84" s="11" t="s">
        <v>26</v>
      </c>
      <c r="O84" s="11">
        <v>24</v>
      </c>
      <c r="P84" s="11">
        <v>1</v>
      </c>
      <c r="Q84" s="35" t="s">
        <v>26</v>
      </c>
      <c r="R84" s="3">
        <v>42724</v>
      </c>
      <c r="S84" s="3">
        <v>42632</v>
      </c>
      <c r="T84" s="3">
        <v>42897</v>
      </c>
      <c r="U84" s="11" t="s">
        <v>2291</v>
      </c>
      <c r="V84" s="11" t="s">
        <v>28</v>
      </c>
      <c r="W84" s="11" t="s">
        <v>29</v>
      </c>
      <c r="X84" s="16">
        <v>33296883072</v>
      </c>
      <c r="Y84" s="11" t="s">
        <v>2262</v>
      </c>
      <c r="Z84" s="16" t="s">
        <v>2270</v>
      </c>
      <c r="AA84" s="11" t="s">
        <v>2300</v>
      </c>
      <c r="AB84" s="3">
        <f t="shared" si="7"/>
        <v>42814</v>
      </c>
      <c r="AC84" s="3">
        <v>43002</v>
      </c>
      <c r="AD84" s="3">
        <f t="shared" si="8"/>
        <v>43202</v>
      </c>
      <c r="AE84" s="3">
        <v>43325</v>
      </c>
      <c r="AF84" s="11" t="s">
        <v>2293</v>
      </c>
      <c r="AG84" s="3">
        <v>43406</v>
      </c>
      <c r="AH84" s="3">
        <v>43433</v>
      </c>
      <c r="AI84" s="4" t="s">
        <v>2502</v>
      </c>
      <c r="AJ84" s="7"/>
      <c r="AK84" s="4" t="s">
        <v>2512</v>
      </c>
      <c r="AL84" s="19"/>
      <c r="AM84" s="19"/>
      <c r="AN84" s="19"/>
      <c r="AO84" s="19" t="e">
        <v>#N/A</v>
      </c>
      <c r="AP84" s="19" t="e">
        <v>#N/A</v>
      </c>
      <c r="AQ84" s="19" t="e">
        <v>#N/A</v>
      </c>
      <c r="AR84" s="19" t="e">
        <f>VLOOKUP(A84,#REF!,12,0)</f>
        <v>#REF!</v>
      </c>
      <c r="AS84" s="19" t="e">
        <f t="shared" si="9"/>
        <v>#REF!</v>
      </c>
      <c r="AX84" s="19" t="e">
        <v>#N/A</v>
      </c>
      <c r="AY84" s="19" t="b">
        <v>1</v>
      </c>
      <c r="AZ84" s="19">
        <v>8100</v>
      </c>
    </row>
    <row r="85" spans="1:52" s="10" customFormat="1" ht="15" hidden="1" customHeight="1">
      <c r="A85" s="19" t="s">
        <v>2625</v>
      </c>
      <c r="B85" s="19"/>
      <c r="C85" s="72">
        <f t="shared" si="5"/>
        <v>33905014842</v>
      </c>
      <c r="D85" s="11">
        <v>81</v>
      </c>
      <c r="E85" s="12" t="s">
        <v>25</v>
      </c>
      <c r="F85" s="12" t="s">
        <v>109</v>
      </c>
      <c r="G85" s="4" t="s">
        <v>110</v>
      </c>
      <c r="H85" s="4" t="s">
        <v>144</v>
      </c>
      <c r="I85" s="13" t="s">
        <v>437</v>
      </c>
      <c r="J85" s="14" t="s">
        <v>1199</v>
      </c>
      <c r="K85" s="14" t="s">
        <v>1361</v>
      </c>
      <c r="L85" s="15"/>
      <c r="M85" s="4" t="str">
        <f t="shared" si="6"/>
        <v>JAM-MANHIRAPADA CHATIAGUDA SINAPALI</v>
      </c>
      <c r="N85" s="11" t="s">
        <v>26</v>
      </c>
      <c r="O85" s="11">
        <v>24</v>
      </c>
      <c r="P85" s="11">
        <v>1</v>
      </c>
      <c r="Q85" s="35" t="s">
        <v>26</v>
      </c>
      <c r="R85" s="3">
        <v>42629</v>
      </c>
      <c r="S85" s="3">
        <v>42537</v>
      </c>
      <c r="T85" s="3">
        <v>42842</v>
      </c>
      <c r="U85" s="11" t="s">
        <v>2291</v>
      </c>
      <c r="V85" s="11" t="s">
        <v>28</v>
      </c>
      <c r="W85" s="11" t="s">
        <v>29</v>
      </c>
      <c r="X85" s="16">
        <v>33905014842</v>
      </c>
      <c r="Y85" s="11" t="s">
        <v>2262</v>
      </c>
      <c r="Z85" s="16" t="s">
        <v>2270</v>
      </c>
      <c r="AA85" s="11" t="s">
        <v>2300</v>
      </c>
      <c r="AB85" s="3">
        <f t="shared" si="7"/>
        <v>42719</v>
      </c>
      <c r="AC85" s="3">
        <v>43002</v>
      </c>
      <c r="AD85" s="3">
        <f t="shared" si="8"/>
        <v>43107</v>
      </c>
      <c r="AE85" s="18">
        <v>43188</v>
      </c>
      <c r="AF85" s="4" t="s">
        <v>2293</v>
      </c>
      <c r="AG85" s="3">
        <v>43406</v>
      </c>
      <c r="AH85" s="3"/>
      <c r="AI85" s="4" t="s">
        <v>2502</v>
      </c>
      <c r="AJ85" s="4"/>
      <c r="AK85" s="4" t="s">
        <v>2491</v>
      </c>
      <c r="AL85" s="19"/>
      <c r="AM85" s="19"/>
      <c r="AN85" s="19"/>
      <c r="AO85" s="19" t="e">
        <v>#N/A</v>
      </c>
      <c r="AP85" s="19" t="e">
        <v>#N/A</v>
      </c>
      <c r="AQ85" s="19" t="e">
        <v>#N/A</v>
      </c>
      <c r="AR85" s="19" t="e">
        <f>VLOOKUP(A85,#REF!,12,0)</f>
        <v>#REF!</v>
      </c>
      <c r="AS85" s="19" t="e">
        <f t="shared" si="9"/>
        <v>#REF!</v>
      </c>
      <c r="AX85" s="19" t="e">
        <v>#N/A</v>
      </c>
      <c r="AY85" s="19" t="b">
        <v>1</v>
      </c>
      <c r="AZ85" s="19">
        <v>9200</v>
      </c>
    </row>
    <row r="86" spans="1:52" ht="15" hidden="1" customHeight="1">
      <c r="A86" s="19" t="s">
        <v>2626</v>
      </c>
      <c r="C86" s="72">
        <f t="shared" si="5"/>
        <v>34483197083</v>
      </c>
      <c r="D86" s="11">
        <v>82</v>
      </c>
      <c r="E86" s="12" t="s">
        <v>25</v>
      </c>
      <c r="F86" s="12" t="s">
        <v>109</v>
      </c>
      <c r="G86" s="4" t="s">
        <v>110</v>
      </c>
      <c r="H86" s="4" t="s">
        <v>152</v>
      </c>
      <c r="I86" s="13" t="s">
        <v>438</v>
      </c>
      <c r="J86" s="14" t="s">
        <v>439</v>
      </c>
      <c r="K86" s="14" t="s">
        <v>1362</v>
      </c>
      <c r="L86" s="15"/>
      <c r="M86" s="4" t="str">
        <f t="shared" si="6"/>
        <v>SLK-CHINDAPADA CHATIAGUDA SINAPALI</v>
      </c>
      <c r="N86" s="11" t="s">
        <v>26</v>
      </c>
      <c r="O86" s="11">
        <v>24</v>
      </c>
      <c r="P86" s="11">
        <v>1</v>
      </c>
      <c r="Q86" s="35" t="s">
        <v>26</v>
      </c>
      <c r="R86" s="3">
        <v>42794</v>
      </c>
      <c r="S86" s="3">
        <v>42702</v>
      </c>
      <c r="T86" s="3">
        <v>42969</v>
      </c>
      <c r="U86" s="11" t="s">
        <v>2291</v>
      </c>
      <c r="V86" s="11" t="s">
        <v>28</v>
      </c>
      <c r="W86" s="11" t="s">
        <v>29</v>
      </c>
      <c r="X86" s="16">
        <v>34483197083</v>
      </c>
      <c r="Y86" s="11" t="s">
        <v>2262</v>
      </c>
      <c r="Z86" s="16" t="s">
        <v>2270</v>
      </c>
      <c r="AA86" s="11" t="s">
        <v>2300</v>
      </c>
      <c r="AB86" s="3">
        <f t="shared" si="7"/>
        <v>42884</v>
      </c>
      <c r="AC86" s="3">
        <v>43002</v>
      </c>
      <c r="AD86" s="3">
        <f t="shared" si="8"/>
        <v>43272</v>
      </c>
      <c r="AE86" s="21">
        <v>43308</v>
      </c>
      <c r="AF86" s="11" t="s">
        <v>2293</v>
      </c>
      <c r="AG86" s="3">
        <v>43406</v>
      </c>
      <c r="AH86" s="3"/>
      <c r="AI86" s="4" t="s">
        <v>2502</v>
      </c>
      <c r="AJ86" s="7"/>
      <c r="AK86" s="4" t="s">
        <v>2491</v>
      </c>
      <c r="AO86" s="19" t="e">
        <v>#N/A</v>
      </c>
      <c r="AP86" s="19" t="e">
        <v>#N/A</v>
      </c>
      <c r="AQ86" s="19" t="e">
        <v>#N/A</v>
      </c>
      <c r="AR86" s="19" t="e">
        <f>VLOOKUP(A86,#REF!,12,0)</f>
        <v>#REF!</v>
      </c>
      <c r="AS86" s="19" t="e">
        <f t="shared" si="9"/>
        <v>#REF!</v>
      </c>
      <c r="AX86" s="19" t="e">
        <v>#N/A</v>
      </c>
      <c r="AY86" s="19" t="b">
        <v>1</v>
      </c>
      <c r="AZ86" s="19">
        <v>300</v>
      </c>
    </row>
    <row r="87" spans="1:52" s="10" customFormat="1" ht="15" hidden="1" customHeight="1">
      <c r="A87" s="19" t="s">
        <v>2627</v>
      </c>
      <c r="B87" s="19"/>
      <c r="C87" s="72">
        <f t="shared" si="5"/>
        <v>34530975969</v>
      </c>
      <c r="D87" s="11">
        <v>83</v>
      </c>
      <c r="E87" s="12" t="s">
        <v>25</v>
      </c>
      <c r="F87" s="12" t="s">
        <v>109</v>
      </c>
      <c r="G87" s="4" t="s">
        <v>110</v>
      </c>
      <c r="H87" s="4" t="s">
        <v>146</v>
      </c>
      <c r="I87" s="13" t="s">
        <v>440</v>
      </c>
      <c r="J87" s="6" t="s">
        <v>1200</v>
      </c>
      <c r="K87" s="14" t="s">
        <v>1363</v>
      </c>
      <c r="L87" s="15"/>
      <c r="M87" s="4" t="str">
        <f t="shared" si="6"/>
        <v>CHATIAGUDA-I CHATIAGUDA SINAPALI</v>
      </c>
      <c r="N87" s="20" t="s">
        <v>26</v>
      </c>
      <c r="O87" s="20">
        <v>24</v>
      </c>
      <c r="P87" s="20">
        <v>1</v>
      </c>
      <c r="Q87" s="35" t="s">
        <v>26</v>
      </c>
      <c r="R87" s="3">
        <v>42685</v>
      </c>
      <c r="S87" s="3">
        <v>42593</v>
      </c>
      <c r="T87" s="3">
        <f>S87+255</f>
        <v>42848</v>
      </c>
      <c r="U87" s="11" t="s">
        <v>2290</v>
      </c>
      <c r="V87" s="20" t="s">
        <v>28</v>
      </c>
      <c r="W87" s="25" t="s">
        <v>29</v>
      </c>
      <c r="X87" s="16">
        <v>34530975969</v>
      </c>
      <c r="Y87" s="25" t="s">
        <v>2262</v>
      </c>
      <c r="Z87" s="26" t="s">
        <v>2270</v>
      </c>
      <c r="AA87" s="11" t="s">
        <v>2300</v>
      </c>
      <c r="AB87" s="3">
        <f t="shared" si="7"/>
        <v>42775</v>
      </c>
      <c r="AC87" s="21">
        <v>43002</v>
      </c>
      <c r="AD87" s="3">
        <f t="shared" si="8"/>
        <v>43163</v>
      </c>
      <c r="AE87" s="21">
        <v>43279</v>
      </c>
      <c r="AF87" s="4" t="s">
        <v>2293</v>
      </c>
      <c r="AG87" s="3">
        <v>43406</v>
      </c>
      <c r="AH87" s="3">
        <v>43406</v>
      </c>
      <c r="AI87" s="4" t="s">
        <v>2502</v>
      </c>
      <c r="AJ87" s="7"/>
      <c r="AK87" s="4" t="s">
        <v>2512</v>
      </c>
      <c r="AL87" s="19"/>
      <c r="AM87" s="19"/>
      <c r="AN87" s="19"/>
      <c r="AO87" s="19" t="e">
        <v>#N/A</v>
      </c>
      <c r="AP87" s="19" t="e">
        <v>#N/A</v>
      </c>
      <c r="AQ87" s="19" t="e">
        <v>#N/A</v>
      </c>
      <c r="AR87" s="19" t="e">
        <f>VLOOKUP(A87,#REF!,12,0)</f>
        <v>#REF!</v>
      </c>
      <c r="AS87" s="19" t="e">
        <f t="shared" si="9"/>
        <v>#REF!</v>
      </c>
      <c r="AX87" s="19" t="e">
        <v>#N/A</v>
      </c>
      <c r="AY87" s="19" t="b">
        <v>1</v>
      </c>
      <c r="AZ87" s="19">
        <v>1400</v>
      </c>
    </row>
    <row r="88" spans="1:52" s="10" customFormat="1" ht="15" hidden="1" customHeight="1">
      <c r="A88" s="19" t="s">
        <v>2628</v>
      </c>
      <c r="B88" s="19"/>
      <c r="C88" s="72">
        <f t="shared" si="5"/>
        <v>34558743563</v>
      </c>
      <c r="D88" s="11">
        <v>84</v>
      </c>
      <c r="E88" s="12" t="s">
        <v>25</v>
      </c>
      <c r="F88" s="12" t="s">
        <v>109</v>
      </c>
      <c r="G88" s="4" t="s">
        <v>110</v>
      </c>
      <c r="H88" s="4" t="s">
        <v>153</v>
      </c>
      <c r="I88" s="13" t="s">
        <v>441</v>
      </c>
      <c r="J88" s="12" t="s">
        <v>1201</v>
      </c>
      <c r="K88" s="33" t="s">
        <v>1364</v>
      </c>
      <c r="L88" s="34"/>
      <c r="M88" s="4" t="str">
        <f t="shared" si="6"/>
        <v>BARGAON-II CHATIAGUDA SINAPALI</v>
      </c>
      <c r="N88" s="11" t="s">
        <v>26</v>
      </c>
      <c r="O88" s="11">
        <v>24</v>
      </c>
      <c r="P88" s="11">
        <v>1</v>
      </c>
      <c r="Q88" s="35" t="s">
        <v>26</v>
      </c>
      <c r="R88" s="3">
        <v>42755</v>
      </c>
      <c r="S88" s="3">
        <v>42663</v>
      </c>
      <c r="T88" s="3">
        <v>42932</v>
      </c>
      <c r="U88" s="11" t="s">
        <v>2290</v>
      </c>
      <c r="V88" s="11" t="s">
        <v>28</v>
      </c>
      <c r="W88" s="11" t="s">
        <v>29</v>
      </c>
      <c r="X88" s="16">
        <v>34558743563</v>
      </c>
      <c r="Y88" s="11" t="s">
        <v>2262</v>
      </c>
      <c r="Z88" s="16" t="s">
        <v>2270</v>
      </c>
      <c r="AA88" s="11" t="s">
        <v>2300</v>
      </c>
      <c r="AB88" s="3">
        <f t="shared" si="7"/>
        <v>42845</v>
      </c>
      <c r="AC88" s="3">
        <v>43002</v>
      </c>
      <c r="AD88" s="3">
        <f t="shared" si="8"/>
        <v>43233</v>
      </c>
      <c r="AE88" s="3">
        <v>43325</v>
      </c>
      <c r="AF88" s="11" t="s">
        <v>2293</v>
      </c>
      <c r="AG88" s="3">
        <v>43433</v>
      </c>
      <c r="AH88" s="3">
        <v>43406</v>
      </c>
      <c r="AI88" s="4" t="s">
        <v>2502</v>
      </c>
      <c r="AJ88" s="4"/>
      <c r="AK88" s="4" t="s">
        <v>2512</v>
      </c>
      <c r="AL88" s="19"/>
      <c r="AM88" s="19"/>
      <c r="AN88" s="19"/>
      <c r="AO88" s="19" t="e">
        <v>#N/A</v>
      </c>
      <c r="AP88" s="19" t="e">
        <v>#N/A</v>
      </c>
      <c r="AQ88" s="19" t="e">
        <v>#N/A</v>
      </c>
      <c r="AR88" s="19" t="e">
        <f>VLOOKUP(A88,#REF!,12,0)</f>
        <v>#REF!</v>
      </c>
      <c r="AS88" s="19" t="e">
        <f t="shared" si="9"/>
        <v>#REF!</v>
      </c>
      <c r="AX88" s="19" t="e">
        <v>#N/A</v>
      </c>
      <c r="AY88" s="19" t="b">
        <v>1</v>
      </c>
      <c r="AZ88" s="19">
        <v>2500</v>
      </c>
    </row>
    <row r="89" spans="1:52" ht="15" hidden="1" customHeight="1">
      <c r="A89" s="19" t="s">
        <v>2629</v>
      </c>
      <c r="C89" s="72">
        <f t="shared" si="5"/>
        <v>35186248757</v>
      </c>
      <c r="D89" s="11">
        <v>85</v>
      </c>
      <c r="E89" s="12" t="s">
        <v>25</v>
      </c>
      <c r="F89" s="12" t="s">
        <v>109</v>
      </c>
      <c r="G89" s="4" t="s">
        <v>110</v>
      </c>
      <c r="H89" s="4" t="s">
        <v>142</v>
      </c>
      <c r="I89" s="13" t="s">
        <v>442</v>
      </c>
      <c r="J89" s="6" t="s">
        <v>1202</v>
      </c>
      <c r="K89" s="14" t="s">
        <v>1365</v>
      </c>
      <c r="L89" s="15"/>
      <c r="M89" s="4" t="str">
        <f t="shared" si="6"/>
        <v>CHA-MAHULPADA CHATIAGUDA SINAPALI</v>
      </c>
      <c r="N89" s="11" t="s">
        <v>26</v>
      </c>
      <c r="O89" s="11">
        <v>24</v>
      </c>
      <c r="P89" s="11">
        <v>1</v>
      </c>
      <c r="Q89" s="35" t="s">
        <v>26</v>
      </c>
      <c r="R89" s="3">
        <v>42653</v>
      </c>
      <c r="S89" s="3">
        <v>42561</v>
      </c>
      <c r="T89" s="3">
        <v>42849</v>
      </c>
      <c r="U89" s="11" t="s">
        <v>2290</v>
      </c>
      <c r="V89" s="11" t="s">
        <v>28</v>
      </c>
      <c r="W89" s="20" t="s">
        <v>29</v>
      </c>
      <c r="X89" s="22">
        <v>35186248757</v>
      </c>
      <c r="Y89" s="25" t="s">
        <v>2262</v>
      </c>
      <c r="Z89" s="26" t="s">
        <v>2270</v>
      </c>
      <c r="AA89" s="11" t="s">
        <v>2300</v>
      </c>
      <c r="AB89" s="3">
        <f t="shared" si="7"/>
        <v>42743</v>
      </c>
      <c r="AC89" s="21">
        <v>43002</v>
      </c>
      <c r="AD89" s="3">
        <f t="shared" si="8"/>
        <v>43131</v>
      </c>
      <c r="AE89" s="18">
        <v>43188</v>
      </c>
      <c r="AF89" s="4" t="s">
        <v>2293</v>
      </c>
      <c r="AG89" s="3">
        <v>43433</v>
      </c>
      <c r="AH89" s="3">
        <v>43433</v>
      </c>
      <c r="AI89" s="4" t="s">
        <v>2502</v>
      </c>
      <c r="AJ89" s="7"/>
      <c r="AK89" s="4" t="s">
        <v>2512</v>
      </c>
      <c r="AO89" s="19" t="e">
        <v>#N/A</v>
      </c>
      <c r="AP89" s="19" t="e">
        <v>#N/A</v>
      </c>
      <c r="AQ89" s="19" t="e">
        <v>#N/A</v>
      </c>
      <c r="AR89" s="19" t="e">
        <f>VLOOKUP(A89,#REF!,12,0)</f>
        <v>#REF!</v>
      </c>
      <c r="AS89" s="19" t="e">
        <f t="shared" si="9"/>
        <v>#REF!</v>
      </c>
      <c r="AX89" s="19" t="e">
        <v>#N/A</v>
      </c>
      <c r="AY89" s="19" t="b">
        <v>1</v>
      </c>
      <c r="AZ89" s="19">
        <v>3600</v>
      </c>
    </row>
    <row r="90" spans="1:52" s="10" customFormat="1" ht="15" hidden="1" customHeight="1">
      <c r="A90" s="19" t="s">
        <v>2630</v>
      </c>
      <c r="B90" s="19"/>
      <c r="C90" s="72">
        <f t="shared" si="5"/>
        <v>35409715858</v>
      </c>
      <c r="D90" s="11">
        <v>86</v>
      </c>
      <c r="E90" s="12" t="s">
        <v>25</v>
      </c>
      <c r="F90" s="12" t="s">
        <v>109</v>
      </c>
      <c r="G90" s="4" t="s">
        <v>110</v>
      </c>
      <c r="H90" s="4" t="s">
        <v>154</v>
      </c>
      <c r="I90" s="13" t="s">
        <v>443</v>
      </c>
      <c r="J90" s="6" t="s">
        <v>103</v>
      </c>
      <c r="K90" s="14" t="s">
        <v>1366</v>
      </c>
      <c r="L90" s="15"/>
      <c r="M90" s="4" t="str">
        <f t="shared" si="6"/>
        <v>BAR-HARIJANPADA CHATIAGUDA SINAPALI</v>
      </c>
      <c r="N90" s="20" t="s">
        <v>26</v>
      </c>
      <c r="O90" s="20">
        <v>24</v>
      </c>
      <c r="P90" s="20">
        <v>1</v>
      </c>
      <c r="Q90" s="35" t="s">
        <v>26</v>
      </c>
      <c r="R90" s="3">
        <v>42661</v>
      </c>
      <c r="S90" s="3">
        <v>42569</v>
      </c>
      <c r="T90" s="3">
        <v>42835</v>
      </c>
      <c r="U90" s="11" t="s">
        <v>2291</v>
      </c>
      <c r="V90" s="20" t="s">
        <v>28</v>
      </c>
      <c r="W90" s="20" t="s">
        <v>29</v>
      </c>
      <c r="X90" s="16">
        <v>35409715858</v>
      </c>
      <c r="Y90" s="25" t="s">
        <v>2262</v>
      </c>
      <c r="Z90" s="26" t="s">
        <v>2270</v>
      </c>
      <c r="AA90" s="11" t="s">
        <v>2300</v>
      </c>
      <c r="AB90" s="3">
        <f t="shared" si="7"/>
        <v>42751</v>
      </c>
      <c r="AC90" s="21">
        <v>43002</v>
      </c>
      <c r="AD90" s="3">
        <f t="shared" si="8"/>
        <v>43139</v>
      </c>
      <c r="AE90" s="18">
        <v>43188</v>
      </c>
      <c r="AF90" s="4" t="s">
        <v>2293</v>
      </c>
      <c r="AG90" s="3">
        <v>43406</v>
      </c>
      <c r="AH90" s="3">
        <v>43433</v>
      </c>
      <c r="AI90" s="4" t="s">
        <v>2502</v>
      </c>
      <c r="AJ90" s="4"/>
      <c r="AK90" s="4" t="s">
        <v>2512</v>
      </c>
      <c r="AL90" s="19"/>
      <c r="AM90" s="19"/>
      <c r="AN90" s="19"/>
      <c r="AO90" s="19" t="e">
        <v>#N/A</v>
      </c>
      <c r="AP90" s="19" t="e">
        <v>#N/A</v>
      </c>
      <c r="AQ90" s="19" t="e">
        <v>#N/A</v>
      </c>
      <c r="AR90" s="19" t="e">
        <f>VLOOKUP(A90,#REF!,12,0)</f>
        <v>#REF!</v>
      </c>
      <c r="AS90" s="19" t="e">
        <f t="shared" si="9"/>
        <v>#REF!</v>
      </c>
      <c r="AX90" s="19" t="e">
        <v>#N/A</v>
      </c>
      <c r="AY90" s="19" t="b">
        <v>1</v>
      </c>
      <c r="AZ90" s="19">
        <v>4700</v>
      </c>
    </row>
    <row r="91" spans="1:52" ht="15" hidden="1" customHeight="1">
      <c r="A91" s="19" t="s">
        <v>2631</v>
      </c>
      <c r="C91" s="72">
        <f t="shared" si="5"/>
        <v>35409716192</v>
      </c>
      <c r="D91" s="11">
        <v>87</v>
      </c>
      <c r="E91" s="12" t="s">
        <v>25</v>
      </c>
      <c r="F91" s="12" t="s">
        <v>109</v>
      </c>
      <c r="G91" s="4" t="s">
        <v>110</v>
      </c>
      <c r="H91" s="4" t="s">
        <v>142</v>
      </c>
      <c r="I91" s="13" t="s">
        <v>444</v>
      </c>
      <c r="J91" s="6" t="s">
        <v>445</v>
      </c>
      <c r="K91" s="14" t="s">
        <v>1367</v>
      </c>
      <c r="L91" s="15" t="s">
        <v>1658</v>
      </c>
      <c r="M91" s="4" t="str">
        <f t="shared" si="6"/>
        <v>CHA-MAHULPADA CHATIAGUDA SINAPALI</v>
      </c>
      <c r="N91" s="25" t="s">
        <v>26</v>
      </c>
      <c r="O91" s="20">
        <v>20</v>
      </c>
      <c r="P91" s="20">
        <v>1</v>
      </c>
      <c r="Q91" s="35" t="s">
        <v>26</v>
      </c>
      <c r="R91" s="21">
        <v>42593</v>
      </c>
      <c r="S91" s="21">
        <v>42501</v>
      </c>
      <c r="T91" s="3">
        <v>42904</v>
      </c>
      <c r="U91" s="11" t="s">
        <v>2290</v>
      </c>
      <c r="V91" s="20" t="s">
        <v>28</v>
      </c>
      <c r="W91" s="20" t="s">
        <v>29</v>
      </c>
      <c r="X91" s="16">
        <v>35409716192</v>
      </c>
      <c r="Y91" s="25" t="s">
        <v>2262</v>
      </c>
      <c r="Z91" s="25" t="s">
        <v>2270</v>
      </c>
      <c r="AA91" s="11" t="s">
        <v>2300</v>
      </c>
      <c r="AB91" s="3">
        <f t="shared" si="7"/>
        <v>42683</v>
      </c>
      <c r="AC91" s="21">
        <v>43002</v>
      </c>
      <c r="AD91" s="3">
        <f t="shared" si="8"/>
        <v>43071</v>
      </c>
      <c r="AE91" s="18">
        <v>43188</v>
      </c>
      <c r="AF91" s="4" t="s">
        <v>2293</v>
      </c>
      <c r="AG91" s="3">
        <v>43433</v>
      </c>
      <c r="AH91" s="3">
        <v>43433</v>
      </c>
      <c r="AI91" s="4" t="s">
        <v>2502</v>
      </c>
      <c r="AJ91" s="4"/>
      <c r="AK91" s="4" t="s">
        <v>2512</v>
      </c>
      <c r="AO91" s="19" t="e">
        <v>#N/A</v>
      </c>
      <c r="AP91" s="19" t="e">
        <v>#N/A</v>
      </c>
      <c r="AQ91" s="19" t="e">
        <v>#N/A</v>
      </c>
      <c r="AR91" s="19" t="e">
        <f>VLOOKUP(A91,#REF!,12,0)</f>
        <v>#REF!</v>
      </c>
      <c r="AS91" s="19" t="e">
        <f t="shared" si="9"/>
        <v>#REF!</v>
      </c>
      <c r="AX91" s="19" t="e">
        <v>#N/A</v>
      </c>
      <c r="AY91" s="19" t="b">
        <v>1</v>
      </c>
      <c r="AZ91" s="19">
        <v>5800</v>
      </c>
    </row>
    <row r="92" spans="1:52" s="10" customFormat="1" ht="15" hidden="1" customHeight="1">
      <c r="A92" s="19" t="s">
        <v>2632</v>
      </c>
      <c r="B92" s="19"/>
      <c r="C92" s="72">
        <f t="shared" si="5"/>
        <v>35415061317</v>
      </c>
      <c r="D92" s="11">
        <v>88</v>
      </c>
      <c r="E92" s="12" t="s">
        <v>25</v>
      </c>
      <c r="F92" s="12" t="s">
        <v>109</v>
      </c>
      <c r="G92" s="4" t="s">
        <v>110</v>
      </c>
      <c r="H92" s="4" t="s">
        <v>155</v>
      </c>
      <c r="I92" s="13" t="s">
        <v>446</v>
      </c>
      <c r="J92" s="6" t="s">
        <v>1203</v>
      </c>
      <c r="K92" s="14" t="s">
        <v>1368</v>
      </c>
      <c r="L92" s="15"/>
      <c r="M92" s="4" t="str">
        <f t="shared" si="6"/>
        <v>KHARSEL CHATIAGUDA SINAPALI</v>
      </c>
      <c r="N92" s="25" t="s">
        <v>26</v>
      </c>
      <c r="O92" s="20">
        <v>24</v>
      </c>
      <c r="P92" s="20">
        <v>1</v>
      </c>
      <c r="Q92" s="35" t="s">
        <v>26</v>
      </c>
      <c r="R92" s="21">
        <v>42622</v>
      </c>
      <c r="S92" s="21">
        <v>42530</v>
      </c>
      <c r="T92" s="3">
        <v>42790</v>
      </c>
      <c r="U92" s="11" t="s">
        <v>2291</v>
      </c>
      <c r="V92" s="20" t="s">
        <v>28</v>
      </c>
      <c r="W92" s="20" t="s">
        <v>29</v>
      </c>
      <c r="X92" s="16">
        <v>35415061317</v>
      </c>
      <c r="Y92" s="25" t="s">
        <v>2262</v>
      </c>
      <c r="Z92" s="26" t="s">
        <v>2270</v>
      </c>
      <c r="AA92" s="11" t="s">
        <v>2300</v>
      </c>
      <c r="AB92" s="3">
        <f t="shared" si="7"/>
        <v>42712</v>
      </c>
      <c r="AC92" s="21">
        <v>43002</v>
      </c>
      <c r="AD92" s="3">
        <f t="shared" si="8"/>
        <v>43100</v>
      </c>
      <c r="AE92" s="18">
        <v>43188</v>
      </c>
      <c r="AF92" s="4" t="s">
        <v>2293</v>
      </c>
      <c r="AG92" s="3">
        <v>43406</v>
      </c>
      <c r="AH92" s="3">
        <v>43433</v>
      </c>
      <c r="AI92" s="4" t="s">
        <v>2502</v>
      </c>
      <c r="AJ92" s="4"/>
      <c r="AK92" s="4" t="s">
        <v>2512</v>
      </c>
      <c r="AL92" s="19"/>
      <c r="AM92" s="19"/>
      <c r="AN92" s="19"/>
      <c r="AO92" s="19" t="e">
        <v>#N/A</v>
      </c>
      <c r="AP92" s="19" t="e">
        <v>#N/A</v>
      </c>
      <c r="AQ92" s="19" t="e">
        <v>#N/A</v>
      </c>
      <c r="AR92" s="19" t="e">
        <f>VLOOKUP(A92,#REF!,12,0)</f>
        <v>#REF!</v>
      </c>
      <c r="AS92" s="19" t="e">
        <f t="shared" si="9"/>
        <v>#REF!</v>
      </c>
      <c r="AX92" s="19" t="e">
        <v>#N/A</v>
      </c>
      <c r="AY92" s="19" t="b">
        <v>1</v>
      </c>
      <c r="AZ92" s="19">
        <v>6900</v>
      </c>
    </row>
    <row r="93" spans="1:52" ht="15" hidden="1" customHeight="1">
      <c r="A93" s="19" t="s">
        <v>2633</v>
      </c>
      <c r="C93" s="72">
        <f t="shared" si="5"/>
        <v>35836033118</v>
      </c>
      <c r="D93" s="11">
        <v>89</v>
      </c>
      <c r="E93" s="12" t="s">
        <v>25</v>
      </c>
      <c r="F93" s="12" t="s">
        <v>109</v>
      </c>
      <c r="G93" s="4" t="s">
        <v>110</v>
      </c>
      <c r="H93" s="4" t="s">
        <v>153</v>
      </c>
      <c r="I93" s="13" t="s">
        <v>447</v>
      </c>
      <c r="J93" s="6" t="s">
        <v>448</v>
      </c>
      <c r="K93" s="14" t="s">
        <v>1369</v>
      </c>
      <c r="L93" s="15"/>
      <c r="M93" s="4" t="str">
        <f t="shared" si="6"/>
        <v>BARGAON-II CHATIAGUDA SINAPALI</v>
      </c>
      <c r="N93" s="25" t="s">
        <v>26</v>
      </c>
      <c r="O93" s="20">
        <v>24</v>
      </c>
      <c r="P93" s="20">
        <v>1</v>
      </c>
      <c r="Q93" s="35" t="s">
        <v>26</v>
      </c>
      <c r="R93" s="21">
        <v>42501</v>
      </c>
      <c r="S93" s="21">
        <v>42409</v>
      </c>
      <c r="T93" s="3">
        <v>42683</v>
      </c>
      <c r="U93" s="11" t="s">
        <v>2291</v>
      </c>
      <c r="V93" s="20" t="s">
        <v>28</v>
      </c>
      <c r="W93" s="25" t="s">
        <v>29</v>
      </c>
      <c r="X93" s="16">
        <v>35836033118</v>
      </c>
      <c r="Y93" s="25" t="s">
        <v>2262</v>
      </c>
      <c r="Z93" s="26" t="s">
        <v>2270</v>
      </c>
      <c r="AA93" s="11" t="s">
        <v>2300</v>
      </c>
      <c r="AB93" s="3">
        <f t="shared" si="7"/>
        <v>42591</v>
      </c>
      <c r="AC93" s="21">
        <v>43002</v>
      </c>
      <c r="AD93" s="3">
        <f t="shared" si="8"/>
        <v>42979</v>
      </c>
      <c r="AE93" s="18">
        <v>43188</v>
      </c>
      <c r="AF93" s="4" t="s">
        <v>2293</v>
      </c>
      <c r="AG93" s="3">
        <v>43433</v>
      </c>
      <c r="AH93" s="3">
        <v>43433</v>
      </c>
      <c r="AI93" s="4" t="s">
        <v>2502</v>
      </c>
      <c r="AJ93" s="4"/>
      <c r="AK93" s="4" t="s">
        <v>2512</v>
      </c>
      <c r="AO93" s="19" t="e">
        <v>#N/A</v>
      </c>
      <c r="AP93" s="19" t="e">
        <v>#N/A</v>
      </c>
      <c r="AQ93" s="19" t="e">
        <v>#N/A</v>
      </c>
      <c r="AR93" s="19" t="e">
        <f>VLOOKUP(A93,#REF!,12,0)</f>
        <v>#REF!</v>
      </c>
      <c r="AS93" s="19" t="e">
        <f t="shared" si="9"/>
        <v>#REF!</v>
      </c>
      <c r="AX93" s="19" t="e">
        <v>#N/A</v>
      </c>
      <c r="AY93" s="19" t="b">
        <v>1</v>
      </c>
      <c r="AZ93" s="19">
        <v>8000</v>
      </c>
    </row>
    <row r="94" spans="1:52" s="10" customFormat="1" ht="15" hidden="1" customHeight="1">
      <c r="A94" s="19" t="s">
        <v>2634</v>
      </c>
      <c r="B94" s="19"/>
      <c r="C94" s="72">
        <f t="shared" si="5"/>
        <v>35913682023</v>
      </c>
      <c r="D94" s="11">
        <v>90</v>
      </c>
      <c r="E94" s="12" t="s">
        <v>25</v>
      </c>
      <c r="F94" s="12" t="s">
        <v>109</v>
      </c>
      <c r="G94" s="4" t="s">
        <v>110</v>
      </c>
      <c r="H94" s="4" t="s">
        <v>139</v>
      </c>
      <c r="I94" s="13" t="s">
        <v>449</v>
      </c>
      <c r="J94" s="12" t="s">
        <v>1204</v>
      </c>
      <c r="K94" s="33" t="s">
        <v>1370</v>
      </c>
      <c r="L94" s="34"/>
      <c r="M94" s="4" t="str">
        <f t="shared" si="6"/>
        <v>NIL-BHOIPADA CHATIAGUDA SINAPALI</v>
      </c>
      <c r="N94" s="11" t="s">
        <v>26</v>
      </c>
      <c r="O94" s="11">
        <v>24</v>
      </c>
      <c r="P94" s="11">
        <v>1</v>
      </c>
      <c r="Q94" s="35" t="s">
        <v>26</v>
      </c>
      <c r="R94" s="3">
        <v>42731</v>
      </c>
      <c r="S94" s="3">
        <v>42639</v>
      </c>
      <c r="T94" s="3">
        <v>42904</v>
      </c>
      <c r="U94" s="11" t="s">
        <v>2291</v>
      </c>
      <c r="V94" s="11" t="s">
        <v>28</v>
      </c>
      <c r="W94" s="11" t="s">
        <v>29</v>
      </c>
      <c r="X94" s="16">
        <v>35913682023</v>
      </c>
      <c r="Y94" s="11" t="s">
        <v>2262</v>
      </c>
      <c r="Z94" s="16" t="s">
        <v>2270</v>
      </c>
      <c r="AA94" s="11" t="s">
        <v>2300</v>
      </c>
      <c r="AB94" s="3">
        <f t="shared" si="7"/>
        <v>42821</v>
      </c>
      <c r="AC94" s="3">
        <v>43002</v>
      </c>
      <c r="AD94" s="3">
        <f t="shared" si="8"/>
        <v>43209</v>
      </c>
      <c r="AE94" s="3">
        <v>43325</v>
      </c>
      <c r="AF94" s="11" t="s">
        <v>2293</v>
      </c>
      <c r="AG94" s="3">
        <v>43433</v>
      </c>
      <c r="AH94" s="3">
        <v>43433</v>
      </c>
      <c r="AI94" s="4" t="s">
        <v>2502</v>
      </c>
      <c r="AJ94" s="7"/>
      <c r="AK94" s="4" t="s">
        <v>2512</v>
      </c>
      <c r="AL94" s="19"/>
      <c r="AM94" s="19"/>
      <c r="AN94" s="19"/>
      <c r="AO94" s="19" t="e">
        <v>#N/A</v>
      </c>
      <c r="AP94" s="19" t="e">
        <v>#N/A</v>
      </c>
      <c r="AQ94" s="19" t="e">
        <v>#N/A</v>
      </c>
      <c r="AR94" s="19" t="e">
        <f>VLOOKUP(A94,#REF!,12,0)</f>
        <v>#REF!</v>
      </c>
      <c r="AS94" s="19" t="e">
        <f t="shared" si="9"/>
        <v>#REF!</v>
      </c>
      <c r="AX94" s="19" t="e">
        <v>#N/A</v>
      </c>
      <c r="AY94" s="19" t="b">
        <v>1</v>
      </c>
      <c r="AZ94" s="19">
        <v>9100</v>
      </c>
    </row>
    <row r="95" spans="1:52" ht="15" hidden="1" customHeight="1">
      <c r="A95" s="19" t="s">
        <v>2635</v>
      </c>
      <c r="C95" s="72">
        <f t="shared" si="5"/>
        <v>35949623122</v>
      </c>
      <c r="D95" s="11">
        <v>91</v>
      </c>
      <c r="E95" s="12" t="s">
        <v>25</v>
      </c>
      <c r="F95" s="12" t="s">
        <v>109</v>
      </c>
      <c r="G95" s="4" t="s">
        <v>110</v>
      </c>
      <c r="H95" s="4" t="s">
        <v>2281</v>
      </c>
      <c r="I95" s="13" t="s">
        <v>450</v>
      </c>
      <c r="J95" s="6" t="s">
        <v>1205</v>
      </c>
      <c r="K95" s="14" t="s">
        <v>1371</v>
      </c>
      <c r="L95" s="15"/>
      <c r="M95" s="4" t="str">
        <f t="shared" si="6"/>
        <v>GADRAMAL CHATIAGUDA SINAPALI</v>
      </c>
      <c r="N95" s="25" t="s">
        <v>26</v>
      </c>
      <c r="O95" s="20">
        <v>24</v>
      </c>
      <c r="P95" s="20">
        <v>1</v>
      </c>
      <c r="Q95" s="35" t="s">
        <v>26</v>
      </c>
      <c r="R95" s="21">
        <v>42592</v>
      </c>
      <c r="S95" s="21">
        <v>42500</v>
      </c>
      <c r="T95" s="3">
        <f>S95+255</f>
        <v>42755</v>
      </c>
      <c r="U95" s="11" t="s">
        <v>2291</v>
      </c>
      <c r="V95" s="20" t="s">
        <v>28</v>
      </c>
      <c r="W95" s="25" t="s">
        <v>29</v>
      </c>
      <c r="X95" s="16">
        <v>35949623122</v>
      </c>
      <c r="Y95" s="25" t="s">
        <v>2262</v>
      </c>
      <c r="Z95" s="26" t="s">
        <v>2270</v>
      </c>
      <c r="AA95" s="11" t="s">
        <v>2300</v>
      </c>
      <c r="AB95" s="3">
        <f t="shared" si="7"/>
        <v>42682</v>
      </c>
      <c r="AC95" s="21">
        <v>43002</v>
      </c>
      <c r="AD95" s="3">
        <f t="shared" si="8"/>
        <v>43070</v>
      </c>
      <c r="AE95" s="21">
        <v>43279</v>
      </c>
      <c r="AF95" s="4" t="s">
        <v>2293</v>
      </c>
      <c r="AG95" s="3">
        <v>43433</v>
      </c>
      <c r="AH95" s="3">
        <v>43433</v>
      </c>
      <c r="AI95" s="4" t="s">
        <v>2502</v>
      </c>
      <c r="AJ95" s="7"/>
      <c r="AK95" s="4" t="s">
        <v>2512</v>
      </c>
      <c r="AO95" s="19" t="e">
        <v>#N/A</v>
      </c>
      <c r="AP95" s="19" t="e">
        <v>#N/A</v>
      </c>
      <c r="AQ95" s="19" t="e">
        <v>#N/A</v>
      </c>
      <c r="AR95" s="19" t="e">
        <f>VLOOKUP(A95,#REF!,12,0)</f>
        <v>#REF!</v>
      </c>
      <c r="AS95" s="19" t="e">
        <f t="shared" si="9"/>
        <v>#REF!</v>
      </c>
      <c r="AX95" s="19" t="e">
        <v>#N/A</v>
      </c>
      <c r="AY95" s="19" t="b">
        <v>0</v>
      </c>
      <c r="AZ95" s="19">
        <v>200</v>
      </c>
    </row>
    <row r="96" spans="1:52" ht="15" hidden="1" customHeight="1">
      <c r="A96" s="19" t="s">
        <v>2636</v>
      </c>
      <c r="C96" s="72">
        <f t="shared" si="5"/>
        <v>36432836639</v>
      </c>
      <c r="D96" s="11">
        <v>92</v>
      </c>
      <c r="E96" s="12" t="s">
        <v>25</v>
      </c>
      <c r="F96" s="12" t="s">
        <v>109</v>
      </c>
      <c r="G96" s="4" t="s">
        <v>110</v>
      </c>
      <c r="H96" s="4" t="s">
        <v>149</v>
      </c>
      <c r="I96" s="13" t="s">
        <v>451</v>
      </c>
      <c r="J96" s="6" t="s">
        <v>452</v>
      </c>
      <c r="K96" s="14" t="s">
        <v>1372</v>
      </c>
      <c r="L96" s="15"/>
      <c r="M96" s="4" t="str">
        <f t="shared" si="6"/>
        <v>BARGAON-I CHATIAGUDA SINAPALI</v>
      </c>
      <c r="N96" s="25" t="s">
        <v>26</v>
      </c>
      <c r="O96" s="20">
        <v>24</v>
      </c>
      <c r="P96" s="20">
        <v>1</v>
      </c>
      <c r="Q96" s="35" t="s">
        <v>26</v>
      </c>
      <c r="R96" s="21">
        <v>42563</v>
      </c>
      <c r="S96" s="21">
        <v>42471</v>
      </c>
      <c r="T96" s="3">
        <v>42808</v>
      </c>
      <c r="U96" s="11" t="s">
        <v>2291</v>
      </c>
      <c r="V96" s="20" t="s">
        <v>28</v>
      </c>
      <c r="W96" s="20" t="s">
        <v>29</v>
      </c>
      <c r="X96" s="16">
        <v>36432836639</v>
      </c>
      <c r="Y96" s="25" t="s">
        <v>2262</v>
      </c>
      <c r="Z96" s="26" t="s">
        <v>2270</v>
      </c>
      <c r="AA96" s="11" t="s">
        <v>2300</v>
      </c>
      <c r="AB96" s="3">
        <f t="shared" si="7"/>
        <v>42653</v>
      </c>
      <c r="AC96" s="21">
        <v>43002</v>
      </c>
      <c r="AD96" s="3">
        <f t="shared" si="8"/>
        <v>43041</v>
      </c>
      <c r="AE96" s="18">
        <v>43188</v>
      </c>
      <c r="AF96" s="4" t="s">
        <v>2293</v>
      </c>
      <c r="AG96" s="3">
        <v>43406</v>
      </c>
      <c r="AH96" s="3">
        <v>43433</v>
      </c>
      <c r="AI96" s="4" t="s">
        <v>2502</v>
      </c>
      <c r="AJ96" s="7"/>
      <c r="AK96" s="4" t="s">
        <v>2512</v>
      </c>
      <c r="AO96" s="19" t="e">
        <v>#N/A</v>
      </c>
      <c r="AP96" s="19" t="e">
        <v>#N/A</v>
      </c>
      <c r="AQ96" s="19" t="e">
        <v>#N/A</v>
      </c>
      <c r="AR96" s="19" t="e">
        <f>VLOOKUP(A96,#REF!,12,0)</f>
        <v>#REF!</v>
      </c>
      <c r="AS96" s="19" t="e">
        <f t="shared" si="9"/>
        <v>#REF!</v>
      </c>
      <c r="AX96" s="19" t="e">
        <v>#N/A</v>
      </c>
      <c r="AY96" s="19" t="b">
        <v>1</v>
      </c>
      <c r="AZ96" s="19">
        <v>1300</v>
      </c>
    </row>
    <row r="97" spans="1:52" s="10" customFormat="1" ht="15" hidden="1" customHeight="1">
      <c r="A97" s="19" t="s">
        <v>2637</v>
      </c>
      <c r="B97" s="19"/>
      <c r="C97" s="72">
        <f t="shared" si="5"/>
        <v>84009480469</v>
      </c>
      <c r="D97" s="11">
        <v>93</v>
      </c>
      <c r="E97" s="12" t="s">
        <v>25</v>
      </c>
      <c r="F97" s="12" t="s">
        <v>109</v>
      </c>
      <c r="G97" s="4" t="s">
        <v>112</v>
      </c>
      <c r="H97" s="4" t="s">
        <v>156</v>
      </c>
      <c r="I97" s="13" t="s">
        <v>453</v>
      </c>
      <c r="J97" s="12" t="s">
        <v>454</v>
      </c>
      <c r="K97" s="33" t="s">
        <v>1373</v>
      </c>
      <c r="L97" s="34" t="s">
        <v>1659</v>
      </c>
      <c r="M97" s="4" t="str">
        <f t="shared" si="6"/>
        <v>GAMBHARIGUDA-II GANDABAHALI SINAPALI</v>
      </c>
      <c r="N97" s="11" t="s">
        <v>26</v>
      </c>
      <c r="O97" s="11">
        <v>27</v>
      </c>
      <c r="P97" s="11">
        <v>1</v>
      </c>
      <c r="Q97" s="35" t="s">
        <v>26</v>
      </c>
      <c r="R97" s="3">
        <v>42724</v>
      </c>
      <c r="S97" s="3">
        <v>42643</v>
      </c>
      <c r="T97" s="3">
        <v>42911</v>
      </c>
      <c r="U97" s="11" t="s">
        <v>2290</v>
      </c>
      <c r="V97" s="11" t="s">
        <v>27</v>
      </c>
      <c r="W97" s="11" t="s">
        <v>1936</v>
      </c>
      <c r="X97" s="16" t="s">
        <v>1940</v>
      </c>
      <c r="Y97" s="11" t="s">
        <v>2261</v>
      </c>
      <c r="Z97" s="16" t="s">
        <v>2277</v>
      </c>
      <c r="AA97" s="35" t="s">
        <v>31</v>
      </c>
      <c r="AB97" s="3">
        <f t="shared" si="7"/>
        <v>42825</v>
      </c>
      <c r="AC97" s="3">
        <v>43002</v>
      </c>
      <c r="AD97" s="3">
        <f t="shared" si="8"/>
        <v>43213</v>
      </c>
      <c r="AE97" s="3">
        <v>43325</v>
      </c>
      <c r="AF97" s="11" t="s">
        <v>2293</v>
      </c>
      <c r="AG97" s="3">
        <v>43433</v>
      </c>
      <c r="AH97" s="3">
        <v>43433</v>
      </c>
      <c r="AI97" s="4" t="s">
        <v>2502</v>
      </c>
      <c r="AJ97" s="7"/>
      <c r="AK97" s="4" t="s">
        <v>2512</v>
      </c>
      <c r="AL97" s="19"/>
      <c r="AM97" s="19"/>
      <c r="AN97" s="19">
        <v>7749949706</v>
      </c>
      <c r="AO97" s="19">
        <v>7749949706</v>
      </c>
      <c r="AP97" s="19" t="s">
        <v>1373</v>
      </c>
      <c r="AQ97" s="19" t="s">
        <v>1659</v>
      </c>
      <c r="AR97" s="19" t="e">
        <f>VLOOKUP(A97,#REF!,12,0)</f>
        <v>#REF!</v>
      </c>
      <c r="AS97" s="19" t="e">
        <f t="shared" si="9"/>
        <v>#REF!</v>
      </c>
      <c r="AX97" s="19" t="e">
        <v>#N/A</v>
      </c>
      <c r="AY97" s="19" t="b">
        <v>1</v>
      </c>
      <c r="AZ97" s="19">
        <v>2400</v>
      </c>
    </row>
    <row r="98" spans="1:52" ht="15" hidden="1" customHeight="1">
      <c r="A98" s="19" t="s">
        <v>2638</v>
      </c>
      <c r="C98" s="72">
        <f t="shared" si="5"/>
        <v>84011312956</v>
      </c>
      <c r="D98" s="11">
        <v>94</v>
      </c>
      <c r="E98" s="12" t="s">
        <v>25</v>
      </c>
      <c r="F98" s="12" t="s">
        <v>109</v>
      </c>
      <c r="G98" s="4" t="s">
        <v>112</v>
      </c>
      <c r="H98" s="4" t="s">
        <v>157</v>
      </c>
      <c r="I98" s="13" t="s">
        <v>455</v>
      </c>
      <c r="J98" s="14" t="s">
        <v>456</v>
      </c>
      <c r="K98" s="14" t="s">
        <v>1374</v>
      </c>
      <c r="L98" s="15"/>
      <c r="M98" s="4" t="str">
        <f t="shared" si="6"/>
        <v>GAN-BAGPADA GANDABAHALI SINAPALI</v>
      </c>
      <c r="N98" s="25" t="s">
        <v>26</v>
      </c>
      <c r="O98" s="27">
        <v>24</v>
      </c>
      <c r="P98" s="26">
        <v>1</v>
      </c>
      <c r="Q98" s="35" t="s">
        <v>26</v>
      </c>
      <c r="R98" s="21">
        <v>42772</v>
      </c>
      <c r="S98" s="21">
        <v>42689</v>
      </c>
      <c r="T98" s="3">
        <v>42958</v>
      </c>
      <c r="U98" s="11" t="s">
        <v>2290</v>
      </c>
      <c r="V98" s="20" t="s">
        <v>27</v>
      </c>
      <c r="W98" s="20" t="s">
        <v>1936</v>
      </c>
      <c r="X98" s="16" t="s">
        <v>1941</v>
      </c>
      <c r="Y98" s="25" t="s">
        <v>2261</v>
      </c>
      <c r="Z98" s="25" t="s">
        <v>2277</v>
      </c>
      <c r="AA98" s="17" t="s">
        <v>31</v>
      </c>
      <c r="AB98" s="3">
        <f t="shared" si="7"/>
        <v>42871</v>
      </c>
      <c r="AC98" s="21">
        <v>43002</v>
      </c>
      <c r="AD98" s="3">
        <f t="shared" si="8"/>
        <v>43259</v>
      </c>
      <c r="AE98" s="21">
        <v>43308</v>
      </c>
      <c r="AF98" s="11" t="s">
        <v>2293</v>
      </c>
      <c r="AG98" s="3">
        <v>43406</v>
      </c>
      <c r="AH98" s="3">
        <v>43406</v>
      </c>
      <c r="AI98" s="4" t="s">
        <v>2502</v>
      </c>
      <c r="AJ98" s="7"/>
      <c r="AK98" s="4" t="s">
        <v>2512</v>
      </c>
      <c r="AN98" s="19">
        <v>7751951646</v>
      </c>
      <c r="AO98" s="19">
        <v>7751951646</v>
      </c>
      <c r="AP98" s="19" t="s">
        <v>1374</v>
      </c>
      <c r="AQ98" s="19">
        <v>0</v>
      </c>
      <c r="AR98" s="19" t="e">
        <f>VLOOKUP(A98,#REF!,12,0)</f>
        <v>#REF!</v>
      </c>
      <c r="AS98" s="19" t="e">
        <f t="shared" si="9"/>
        <v>#REF!</v>
      </c>
      <c r="AX98" s="19" t="e">
        <v>#N/A</v>
      </c>
      <c r="AY98" s="19" t="b">
        <v>1</v>
      </c>
      <c r="AZ98" s="19">
        <v>3500</v>
      </c>
    </row>
    <row r="99" spans="1:52" s="10" customFormat="1" ht="15" hidden="1" customHeight="1">
      <c r="A99" s="19" t="s">
        <v>2639</v>
      </c>
      <c r="B99" s="19"/>
      <c r="C99" s="72">
        <f t="shared" si="5"/>
        <v>84017206306</v>
      </c>
      <c r="D99" s="11">
        <v>95</v>
      </c>
      <c r="E99" s="12" t="s">
        <v>25</v>
      </c>
      <c r="F99" s="12" t="s">
        <v>109</v>
      </c>
      <c r="G99" s="4" t="s">
        <v>112</v>
      </c>
      <c r="H99" s="4" t="s">
        <v>158</v>
      </c>
      <c r="I99" s="13" t="s">
        <v>457</v>
      </c>
      <c r="J99" s="12" t="s">
        <v>458</v>
      </c>
      <c r="K99" s="33" t="s">
        <v>1375</v>
      </c>
      <c r="L99" s="34" t="s">
        <v>1660</v>
      </c>
      <c r="M99" s="4" t="str">
        <f t="shared" si="6"/>
        <v>LIAD-I GANDABAHALI SINAPALI</v>
      </c>
      <c r="N99" s="11" t="s">
        <v>26</v>
      </c>
      <c r="O99" s="11">
        <v>22</v>
      </c>
      <c r="P99" s="11">
        <v>1</v>
      </c>
      <c r="Q99" s="35" t="s">
        <v>26</v>
      </c>
      <c r="R99" s="3">
        <v>42640</v>
      </c>
      <c r="S99" s="3">
        <v>42555</v>
      </c>
      <c r="T99" s="3">
        <v>42825</v>
      </c>
      <c r="U99" s="11" t="s">
        <v>2291</v>
      </c>
      <c r="V99" s="11" t="s">
        <v>27</v>
      </c>
      <c r="W99" s="11" t="s">
        <v>1936</v>
      </c>
      <c r="X99" s="16" t="s">
        <v>1942</v>
      </c>
      <c r="Y99" s="11" t="s">
        <v>2261</v>
      </c>
      <c r="Z99" s="11" t="s">
        <v>2277</v>
      </c>
      <c r="AA99" s="35" t="s">
        <v>31</v>
      </c>
      <c r="AB99" s="3">
        <f t="shared" si="7"/>
        <v>42737</v>
      </c>
      <c r="AC99" s="3">
        <v>43002</v>
      </c>
      <c r="AD99" s="3">
        <f t="shared" si="8"/>
        <v>43125</v>
      </c>
      <c r="AE99" s="3">
        <v>43325</v>
      </c>
      <c r="AF99" s="11" t="s">
        <v>2293</v>
      </c>
      <c r="AG99" s="3">
        <v>43433</v>
      </c>
      <c r="AH99" s="3">
        <v>43433</v>
      </c>
      <c r="AI99" s="4" t="s">
        <v>2502</v>
      </c>
      <c r="AJ99" s="7"/>
      <c r="AK99" s="4" t="s">
        <v>2512</v>
      </c>
      <c r="AL99" s="19"/>
      <c r="AM99" s="19"/>
      <c r="AN99" s="19">
        <v>8455955546</v>
      </c>
      <c r="AO99" s="19">
        <v>8455955546</v>
      </c>
      <c r="AP99" s="19" t="s">
        <v>1375</v>
      </c>
      <c r="AQ99" s="19" t="s">
        <v>1660</v>
      </c>
      <c r="AR99" s="19" t="e">
        <f>VLOOKUP(A99,#REF!,12,0)</f>
        <v>#REF!</v>
      </c>
      <c r="AS99" s="19" t="e">
        <f t="shared" si="9"/>
        <v>#REF!</v>
      </c>
      <c r="AX99" s="19" t="e">
        <v>#N/A</v>
      </c>
      <c r="AY99" s="19" t="b">
        <v>1</v>
      </c>
      <c r="AZ99" s="19">
        <v>4600</v>
      </c>
    </row>
    <row r="100" spans="1:52" ht="15" hidden="1" customHeight="1">
      <c r="A100" s="19" t="s">
        <v>2640</v>
      </c>
      <c r="C100" s="72">
        <f t="shared" si="5"/>
        <v>84024886278</v>
      </c>
      <c r="D100" s="11">
        <v>96</v>
      </c>
      <c r="E100" s="12" t="s">
        <v>25</v>
      </c>
      <c r="F100" s="12" t="s">
        <v>109</v>
      </c>
      <c r="G100" s="4" t="s">
        <v>112</v>
      </c>
      <c r="H100" s="4" t="s">
        <v>159</v>
      </c>
      <c r="I100" s="13" t="s">
        <v>459</v>
      </c>
      <c r="J100" s="6" t="s">
        <v>460</v>
      </c>
      <c r="K100" s="14" t="s">
        <v>1376</v>
      </c>
      <c r="L100" s="15" t="s">
        <v>1661</v>
      </c>
      <c r="M100" s="4" t="str">
        <f t="shared" si="6"/>
        <v>LIA-BHOIPADA GANDABAHALI SINAPALI</v>
      </c>
      <c r="N100" s="11" t="s">
        <v>26</v>
      </c>
      <c r="O100" s="11">
        <v>34</v>
      </c>
      <c r="P100" s="11">
        <v>1</v>
      </c>
      <c r="Q100" s="35" t="s">
        <v>26</v>
      </c>
      <c r="R100" s="3">
        <v>42697</v>
      </c>
      <c r="S100" s="3">
        <v>42595</v>
      </c>
      <c r="T100" s="3">
        <f>S100+255</f>
        <v>42850</v>
      </c>
      <c r="U100" s="11" t="s">
        <v>2291</v>
      </c>
      <c r="V100" s="20" t="s">
        <v>27</v>
      </c>
      <c r="W100" s="20" t="s">
        <v>1936</v>
      </c>
      <c r="X100" s="22" t="s">
        <v>1943</v>
      </c>
      <c r="Y100" s="25" t="s">
        <v>2261</v>
      </c>
      <c r="Z100" s="26" t="s">
        <v>2277</v>
      </c>
      <c r="AA100" s="17" t="s">
        <v>31</v>
      </c>
      <c r="AB100" s="3">
        <f t="shared" si="7"/>
        <v>42777</v>
      </c>
      <c r="AC100" s="21">
        <v>43002</v>
      </c>
      <c r="AD100" s="3">
        <f t="shared" si="8"/>
        <v>43165</v>
      </c>
      <c r="AE100" s="21">
        <v>43279</v>
      </c>
      <c r="AF100" s="4" t="s">
        <v>2293</v>
      </c>
      <c r="AG100" s="3">
        <v>43406</v>
      </c>
      <c r="AH100" s="3">
        <v>43433</v>
      </c>
      <c r="AI100" s="4" t="s">
        <v>2502</v>
      </c>
      <c r="AJ100" s="7"/>
      <c r="AK100" s="4" t="s">
        <v>2512</v>
      </c>
      <c r="AN100" s="19">
        <v>9777745511</v>
      </c>
      <c r="AO100" s="19">
        <v>9777745511</v>
      </c>
      <c r="AP100" s="19" t="s">
        <v>1376</v>
      </c>
      <c r="AQ100" s="19" t="s">
        <v>1661</v>
      </c>
      <c r="AR100" s="19" t="e">
        <f>VLOOKUP(A100,#REF!,12,0)</f>
        <v>#REF!</v>
      </c>
      <c r="AS100" s="19" t="e">
        <f t="shared" si="9"/>
        <v>#REF!</v>
      </c>
      <c r="AX100" s="19" t="e">
        <v>#N/A</v>
      </c>
      <c r="AY100" s="19" t="b">
        <v>1</v>
      </c>
      <c r="AZ100" s="19">
        <v>5700</v>
      </c>
    </row>
    <row r="101" spans="1:52" ht="15" hidden="1" customHeight="1">
      <c r="A101" s="19" t="s">
        <v>2641</v>
      </c>
      <c r="C101" s="72">
        <f t="shared" si="5"/>
        <v>20369233200</v>
      </c>
      <c r="D101" s="11">
        <v>97</v>
      </c>
      <c r="E101" s="12" t="s">
        <v>25</v>
      </c>
      <c r="F101" s="12" t="s">
        <v>109</v>
      </c>
      <c r="G101" s="4" t="s">
        <v>112</v>
      </c>
      <c r="H101" s="4" t="s">
        <v>159</v>
      </c>
      <c r="I101" s="13" t="s">
        <v>461</v>
      </c>
      <c r="J101" s="33" t="s">
        <v>462</v>
      </c>
      <c r="K101" s="33" t="s">
        <v>1377</v>
      </c>
      <c r="L101" s="34" t="s">
        <v>1662</v>
      </c>
      <c r="M101" s="4" t="str">
        <f t="shared" si="6"/>
        <v>LIA-BHOIPADA GANDABAHALI SINAPALI</v>
      </c>
      <c r="N101" s="11" t="s">
        <v>26</v>
      </c>
      <c r="O101" s="11">
        <v>27</v>
      </c>
      <c r="P101" s="11">
        <v>1</v>
      </c>
      <c r="Q101" s="35" t="s">
        <v>26</v>
      </c>
      <c r="R101" s="3">
        <v>42724</v>
      </c>
      <c r="S101" s="3">
        <v>42628</v>
      </c>
      <c r="T101" s="3">
        <v>42900</v>
      </c>
      <c r="U101" s="11" t="s">
        <v>2291</v>
      </c>
      <c r="V101" s="11" t="s">
        <v>28</v>
      </c>
      <c r="W101" s="11" t="s">
        <v>29</v>
      </c>
      <c r="X101" s="16" t="s">
        <v>1944</v>
      </c>
      <c r="Y101" s="11" t="s">
        <v>2262</v>
      </c>
      <c r="Z101" s="11" t="s">
        <v>2270</v>
      </c>
      <c r="AA101" s="11" t="s">
        <v>2300</v>
      </c>
      <c r="AB101" s="3">
        <f t="shared" si="7"/>
        <v>42810</v>
      </c>
      <c r="AC101" s="3">
        <v>43002</v>
      </c>
      <c r="AD101" s="3">
        <f t="shared" si="8"/>
        <v>43198</v>
      </c>
      <c r="AE101" s="3">
        <v>43409</v>
      </c>
      <c r="AF101" s="11" t="s">
        <v>2293</v>
      </c>
      <c r="AG101" s="3">
        <v>43406</v>
      </c>
      <c r="AH101" s="3">
        <v>43433</v>
      </c>
      <c r="AI101" s="4" t="s">
        <v>2502</v>
      </c>
      <c r="AJ101" s="7"/>
      <c r="AK101" s="4" t="s">
        <v>2512</v>
      </c>
      <c r="AN101" s="19">
        <v>7894830502</v>
      </c>
      <c r="AO101" s="19">
        <v>7894830502</v>
      </c>
      <c r="AP101" s="19" t="s">
        <v>1377</v>
      </c>
      <c r="AQ101" s="19" t="s">
        <v>1662</v>
      </c>
      <c r="AR101" s="19" t="e">
        <f>VLOOKUP(A101,#REF!,12,0)</f>
        <v>#REF!</v>
      </c>
      <c r="AS101" s="19" t="e">
        <f t="shared" si="9"/>
        <v>#REF!</v>
      </c>
      <c r="AX101" s="19" t="e">
        <v>#N/A</v>
      </c>
      <c r="AY101" s="19" t="b">
        <v>1</v>
      </c>
      <c r="AZ101" s="19">
        <v>6800</v>
      </c>
    </row>
    <row r="102" spans="1:52" s="10" customFormat="1" ht="15" hidden="1" customHeight="1">
      <c r="A102" s="19" t="s">
        <v>2642</v>
      </c>
      <c r="B102" s="19"/>
      <c r="C102" s="72">
        <f t="shared" si="5"/>
        <v>31977565153</v>
      </c>
      <c r="D102" s="11">
        <v>98</v>
      </c>
      <c r="E102" s="12" t="s">
        <v>25</v>
      </c>
      <c r="F102" s="12" t="s">
        <v>109</v>
      </c>
      <c r="G102" s="4" t="s">
        <v>112</v>
      </c>
      <c r="H102" s="4" t="s">
        <v>160</v>
      </c>
      <c r="I102" s="13" t="s">
        <v>463</v>
      </c>
      <c r="J102" s="6" t="s">
        <v>464</v>
      </c>
      <c r="K102" s="14" t="s">
        <v>1378</v>
      </c>
      <c r="L102" s="15" t="s">
        <v>1663</v>
      </c>
      <c r="M102" s="4" t="str">
        <f t="shared" si="6"/>
        <v>LIAD-II GANDABAHALI SINAPALI</v>
      </c>
      <c r="N102" s="25" t="s">
        <v>26</v>
      </c>
      <c r="O102" s="20">
        <v>26</v>
      </c>
      <c r="P102" s="20">
        <v>1</v>
      </c>
      <c r="Q102" s="35" t="s">
        <v>26</v>
      </c>
      <c r="R102" s="21">
        <v>42669</v>
      </c>
      <c r="S102" s="21">
        <v>42611</v>
      </c>
      <c r="T102" s="3">
        <f>S102+255</f>
        <v>42866</v>
      </c>
      <c r="U102" s="11" t="s">
        <v>2290</v>
      </c>
      <c r="V102" s="20" t="s">
        <v>28</v>
      </c>
      <c r="W102" s="20" t="s">
        <v>29</v>
      </c>
      <c r="X102" s="16" t="s">
        <v>1945</v>
      </c>
      <c r="Y102" s="25" t="s">
        <v>2262</v>
      </c>
      <c r="Z102" s="26" t="s">
        <v>2270</v>
      </c>
      <c r="AA102" s="11" t="s">
        <v>2300</v>
      </c>
      <c r="AB102" s="3">
        <f t="shared" si="7"/>
        <v>42793</v>
      </c>
      <c r="AC102" s="21">
        <v>43002</v>
      </c>
      <c r="AD102" s="3">
        <f t="shared" si="8"/>
        <v>43181</v>
      </c>
      <c r="AE102" s="21">
        <v>43279</v>
      </c>
      <c r="AF102" s="4" t="s">
        <v>2293</v>
      </c>
      <c r="AG102" s="3">
        <v>43406</v>
      </c>
      <c r="AH102" s="3">
        <v>43433</v>
      </c>
      <c r="AI102" s="4" t="s">
        <v>2502</v>
      </c>
      <c r="AJ102" s="7"/>
      <c r="AK102" s="4" t="s">
        <v>2512</v>
      </c>
      <c r="AL102" s="19"/>
      <c r="AM102" s="19"/>
      <c r="AN102" s="19">
        <v>8456856493</v>
      </c>
      <c r="AO102" s="19">
        <v>8456856493</v>
      </c>
      <c r="AP102" s="19" t="s">
        <v>1378</v>
      </c>
      <c r="AQ102" s="19" t="s">
        <v>1663</v>
      </c>
      <c r="AR102" s="19" t="e">
        <f>VLOOKUP(A102,#REF!,12,0)</f>
        <v>#REF!</v>
      </c>
      <c r="AS102" s="19" t="e">
        <f t="shared" si="9"/>
        <v>#REF!</v>
      </c>
      <c r="AX102" s="19" t="e">
        <v>#N/A</v>
      </c>
      <c r="AY102" s="19" t="b">
        <v>1</v>
      </c>
      <c r="AZ102" s="19">
        <v>7900</v>
      </c>
    </row>
    <row r="103" spans="1:52" s="10" customFormat="1" ht="15" hidden="1" customHeight="1">
      <c r="A103" s="19" t="s">
        <v>2643</v>
      </c>
      <c r="B103" s="19"/>
      <c r="C103" s="72">
        <f t="shared" si="5"/>
        <v>32449698268</v>
      </c>
      <c r="D103" s="11">
        <v>99</v>
      </c>
      <c r="E103" s="12" t="s">
        <v>25</v>
      </c>
      <c r="F103" s="12" t="s">
        <v>109</v>
      </c>
      <c r="G103" s="4" t="s">
        <v>112</v>
      </c>
      <c r="H103" s="4" t="s">
        <v>161</v>
      </c>
      <c r="I103" s="13" t="s">
        <v>465</v>
      </c>
      <c r="J103" s="12" t="s">
        <v>466</v>
      </c>
      <c r="K103" s="33" t="s">
        <v>1379</v>
      </c>
      <c r="L103" s="34" t="s">
        <v>1664</v>
      </c>
      <c r="M103" s="4" t="str">
        <f t="shared" si="6"/>
        <v>SIT-COLONYPADA GANDABAHALI SINAPALI</v>
      </c>
      <c r="N103" s="11" t="s">
        <v>26</v>
      </c>
      <c r="O103" s="11">
        <v>21</v>
      </c>
      <c r="P103" s="11">
        <v>1</v>
      </c>
      <c r="Q103" s="35" t="s">
        <v>26</v>
      </c>
      <c r="R103" s="3">
        <v>42858</v>
      </c>
      <c r="S103" s="3">
        <v>42736</v>
      </c>
      <c r="T103" s="3">
        <v>43010</v>
      </c>
      <c r="U103" s="11" t="s">
        <v>2290</v>
      </c>
      <c r="V103" s="11" t="s">
        <v>28</v>
      </c>
      <c r="W103" s="11" t="s">
        <v>29</v>
      </c>
      <c r="X103" s="16" t="s">
        <v>1946</v>
      </c>
      <c r="Y103" s="11" t="s">
        <v>2262</v>
      </c>
      <c r="Z103" s="16" t="s">
        <v>2270</v>
      </c>
      <c r="AA103" s="11" t="s">
        <v>2300</v>
      </c>
      <c r="AB103" s="3">
        <f t="shared" si="7"/>
        <v>42918</v>
      </c>
      <c r="AC103" s="3">
        <v>43002</v>
      </c>
      <c r="AD103" s="3">
        <f t="shared" si="8"/>
        <v>43306</v>
      </c>
      <c r="AE103" s="3">
        <v>43325</v>
      </c>
      <c r="AF103" s="11" t="s">
        <v>2293</v>
      </c>
      <c r="AG103" s="3">
        <v>43406</v>
      </c>
      <c r="AH103" s="3">
        <v>43433</v>
      </c>
      <c r="AI103" s="4" t="s">
        <v>2502</v>
      </c>
      <c r="AJ103" s="4"/>
      <c r="AK103" s="4" t="s">
        <v>2512</v>
      </c>
      <c r="AL103" s="19"/>
      <c r="AM103" s="19"/>
      <c r="AN103" s="19">
        <v>9078278771</v>
      </c>
      <c r="AO103" s="19">
        <v>9078278771</v>
      </c>
      <c r="AP103" s="19" t="s">
        <v>1379</v>
      </c>
      <c r="AQ103" s="19" t="s">
        <v>1664</v>
      </c>
      <c r="AR103" s="19" t="e">
        <f>VLOOKUP(A103,#REF!,12,0)</f>
        <v>#REF!</v>
      </c>
      <c r="AS103" s="19" t="e">
        <f t="shared" si="9"/>
        <v>#REF!</v>
      </c>
      <c r="AX103" s="19" t="e">
        <v>#N/A</v>
      </c>
      <c r="AY103" s="19" t="b">
        <v>1</v>
      </c>
      <c r="AZ103" s="19">
        <v>9000</v>
      </c>
    </row>
    <row r="104" spans="1:52" s="10" customFormat="1" ht="15" hidden="1" customHeight="1">
      <c r="A104" s="19" t="s">
        <v>2644</v>
      </c>
      <c r="B104" s="19"/>
      <c r="C104" s="72">
        <f t="shared" si="5"/>
        <v>33754042700</v>
      </c>
      <c r="D104" s="11">
        <v>100</v>
      </c>
      <c r="E104" s="12" t="s">
        <v>25</v>
      </c>
      <c r="F104" s="12" t="s">
        <v>109</v>
      </c>
      <c r="G104" s="4" t="s">
        <v>112</v>
      </c>
      <c r="H104" s="4" t="s">
        <v>162</v>
      </c>
      <c r="I104" s="4" t="s">
        <v>467</v>
      </c>
      <c r="J104" s="12" t="s">
        <v>468</v>
      </c>
      <c r="K104" s="33" t="s">
        <v>1380</v>
      </c>
      <c r="L104" s="34" t="s">
        <v>1665</v>
      </c>
      <c r="M104" s="4" t="str">
        <f t="shared" si="6"/>
        <v>GAMBHARIGUDA-I GANDABAHALI SINAPALI</v>
      </c>
      <c r="N104" s="11" t="s">
        <v>26</v>
      </c>
      <c r="O104" s="11">
        <v>23</v>
      </c>
      <c r="P104" s="11">
        <v>1</v>
      </c>
      <c r="Q104" s="35" t="s">
        <v>26</v>
      </c>
      <c r="R104" s="3">
        <v>42851</v>
      </c>
      <c r="S104" s="3">
        <v>42789</v>
      </c>
      <c r="T104" s="3">
        <v>43054</v>
      </c>
      <c r="U104" s="11" t="s">
        <v>2291</v>
      </c>
      <c r="V104" s="11" t="s">
        <v>28</v>
      </c>
      <c r="W104" s="11" t="s">
        <v>29</v>
      </c>
      <c r="X104" s="16" t="s">
        <v>1947</v>
      </c>
      <c r="Y104" s="11" t="s">
        <v>2262</v>
      </c>
      <c r="Z104" s="16" t="s">
        <v>2270</v>
      </c>
      <c r="AA104" s="11" t="s">
        <v>2300</v>
      </c>
      <c r="AB104" s="3">
        <f t="shared" si="7"/>
        <v>42971</v>
      </c>
      <c r="AC104" s="3">
        <v>43002</v>
      </c>
      <c r="AD104" s="3">
        <f t="shared" si="8"/>
        <v>43359</v>
      </c>
      <c r="AE104" s="3">
        <v>43409</v>
      </c>
      <c r="AF104" s="11" t="s">
        <v>2293</v>
      </c>
      <c r="AG104" s="3">
        <v>43433</v>
      </c>
      <c r="AH104" s="3">
        <v>43433</v>
      </c>
      <c r="AI104" s="4" t="s">
        <v>2502</v>
      </c>
      <c r="AJ104" s="4"/>
      <c r="AK104" s="4" t="s">
        <v>2512</v>
      </c>
      <c r="AL104" s="19"/>
      <c r="AM104" s="19"/>
      <c r="AN104" s="19">
        <v>7749049001</v>
      </c>
      <c r="AO104" s="19">
        <v>7749049001</v>
      </c>
      <c r="AP104" s="19" t="s">
        <v>1380</v>
      </c>
      <c r="AQ104" s="19" t="s">
        <v>1665</v>
      </c>
      <c r="AR104" s="19" t="e">
        <f>VLOOKUP(A104,#REF!,12,0)</f>
        <v>#REF!</v>
      </c>
      <c r="AS104" s="19" t="e">
        <f t="shared" si="9"/>
        <v>#REF!</v>
      </c>
      <c r="AX104" s="19" t="e">
        <v>#N/A</v>
      </c>
      <c r="AY104" s="19" t="b">
        <v>0</v>
      </c>
      <c r="AZ104" s="19">
        <v>100</v>
      </c>
    </row>
    <row r="105" spans="1:52" ht="15" hidden="1" customHeight="1">
      <c r="A105" s="19" t="s">
        <v>2645</v>
      </c>
      <c r="C105" s="72">
        <f t="shared" si="5"/>
        <v>33773677772</v>
      </c>
      <c r="D105" s="11">
        <v>101</v>
      </c>
      <c r="E105" s="12" t="s">
        <v>25</v>
      </c>
      <c r="F105" s="12" t="s">
        <v>109</v>
      </c>
      <c r="G105" s="4" t="s">
        <v>112</v>
      </c>
      <c r="H105" s="4" t="s">
        <v>156</v>
      </c>
      <c r="I105" s="5" t="s">
        <v>469</v>
      </c>
      <c r="J105" s="6" t="s">
        <v>470</v>
      </c>
      <c r="K105" s="14" t="s">
        <v>1381</v>
      </c>
      <c r="L105" s="15" t="s">
        <v>1666</v>
      </c>
      <c r="M105" s="4" t="str">
        <f t="shared" si="6"/>
        <v>GAMBHARIGUDA-II GANDABAHALI SINAPALI</v>
      </c>
      <c r="N105" s="20" t="s">
        <v>26</v>
      </c>
      <c r="O105" s="20">
        <v>27</v>
      </c>
      <c r="P105" s="20">
        <v>1</v>
      </c>
      <c r="Q105" s="35" t="s">
        <v>26</v>
      </c>
      <c r="R105" s="21">
        <v>42636</v>
      </c>
      <c r="S105" s="21">
        <v>42566</v>
      </c>
      <c r="T105" s="3">
        <v>42833</v>
      </c>
      <c r="U105" s="11" t="s">
        <v>2290</v>
      </c>
      <c r="V105" s="20" t="s">
        <v>28</v>
      </c>
      <c r="W105" s="20" t="s">
        <v>29</v>
      </c>
      <c r="X105" s="27" t="s">
        <v>1948</v>
      </c>
      <c r="Y105" s="20" t="s">
        <v>2262</v>
      </c>
      <c r="Z105" s="26" t="s">
        <v>2270</v>
      </c>
      <c r="AA105" s="11" t="s">
        <v>2300</v>
      </c>
      <c r="AB105" s="3">
        <f t="shared" si="7"/>
        <v>42748</v>
      </c>
      <c r="AC105" s="21">
        <v>43002</v>
      </c>
      <c r="AD105" s="3">
        <f t="shared" si="8"/>
        <v>43136</v>
      </c>
      <c r="AE105" s="18">
        <v>43188</v>
      </c>
      <c r="AF105" s="4" t="s">
        <v>2293</v>
      </c>
      <c r="AG105" s="3">
        <v>43406</v>
      </c>
      <c r="AH105" s="3">
        <v>43433</v>
      </c>
      <c r="AI105" s="4" t="s">
        <v>2502</v>
      </c>
      <c r="AJ105" s="4"/>
      <c r="AK105" s="4" t="s">
        <v>2512</v>
      </c>
      <c r="AN105" s="19">
        <v>7749950701</v>
      </c>
      <c r="AO105" s="19">
        <v>7749950701</v>
      </c>
      <c r="AP105" s="19" t="s">
        <v>1381</v>
      </c>
      <c r="AQ105" s="19" t="s">
        <v>1666</v>
      </c>
      <c r="AR105" s="19" t="e">
        <f>VLOOKUP(A105,#REF!,12,0)</f>
        <v>#REF!</v>
      </c>
      <c r="AS105" s="19" t="e">
        <f t="shared" si="9"/>
        <v>#REF!</v>
      </c>
      <c r="AX105" s="19" t="e">
        <v>#N/A</v>
      </c>
      <c r="AY105" s="19" t="b">
        <v>1</v>
      </c>
      <c r="AZ105" s="19">
        <v>1200</v>
      </c>
    </row>
    <row r="106" spans="1:52" ht="15" hidden="1" customHeight="1">
      <c r="A106" s="19" t="s">
        <v>2646</v>
      </c>
      <c r="C106" s="72">
        <f t="shared" si="5"/>
        <v>33956444468</v>
      </c>
      <c r="D106" s="11">
        <v>102</v>
      </c>
      <c r="E106" s="12" t="s">
        <v>25</v>
      </c>
      <c r="F106" s="12" t="s">
        <v>109</v>
      </c>
      <c r="G106" s="4" t="s">
        <v>112</v>
      </c>
      <c r="H106" s="4" t="s">
        <v>2305</v>
      </c>
      <c r="I106" s="4" t="s">
        <v>471</v>
      </c>
      <c r="J106" s="12" t="s">
        <v>472</v>
      </c>
      <c r="K106" s="33" t="s">
        <v>1382</v>
      </c>
      <c r="L106" s="34" t="s">
        <v>1667</v>
      </c>
      <c r="M106" s="4" t="str">
        <f t="shared" si="6"/>
        <v>LOHORAPADA GANDABAHALI SINAPALI</v>
      </c>
      <c r="N106" s="11" t="s">
        <v>26</v>
      </c>
      <c r="O106" s="11">
        <v>23</v>
      </c>
      <c r="P106" s="11">
        <v>1</v>
      </c>
      <c r="Q106" s="35" t="s">
        <v>26</v>
      </c>
      <c r="R106" s="3">
        <v>42699</v>
      </c>
      <c r="S106" s="3">
        <v>42626</v>
      </c>
      <c r="T106" s="3">
        <v>42893</v>
      </c>
      <c r="U106" s="11" t="s">
        <v>2290</v>
      </c>
      <c r="V106" s="11" t="s">
        <v>28</v>
      </c>
      <c r="W106" s="11" t="s">
        <v>29</v>
      </c>
      <c r="X106" s="16" t="s">
        <v>1949</v>
      </c>
      <c r="Y106" s="11" t="s">
        <v>2262</v>
      </c>
      <c r="Z106" s="16" t="s">
        <v>2270</v>
      </c>
      <c r="AA106" s="11" t="s">
        <v>2300</v>
      </c>
      <c r="AB106" s="3">
        <f t="shared" si="7"/>
        <v>42808</v>
      </c>
      <c r="AC106" s="3">
        <v>43002</v>
      </c>
      <c r="AD106" s="3">
        <f t="shared" si="8"/>
        <v>43196</v>
      </c>
      <c r="AE106" s="3">
        <v>43325</v>
      </c>
      <c r="AF106" s="11" t="s">
        <v>2293</v>
      </c>
      <c r="AG106" s="3">
        <v>43433</v>
      </c>
      <c r="AH106" s="3">
        <v>43433</v>
      </c>
      <c r="AI106" s="4" t="s">
        <v>2502</v>
      </c>
      <c r="AJ106" s="4"/>
      <c r="AK106" s="4" t="s">
        <v>2512</v>
      </c>
      <c r="AN106" s="19">
        <v>8457857541</v>
      </c>
      <c r="AO106" s="19">
        <v>8457857541</v>
      </c>
      <c r="AP106" s="19" t="s">
        <v>1382</v>
      </c>
      <c r="AQ106" s="19" t="s">
        <v>1667</v>
      </c>
      <c r="AR106" s="19" t="e">
        <f>VLOOKUP(A106,#REF!,12,0)</f>
        <v>#REF!</v>
      </c>
      <c r="AS106" s="19" t="e">
        <f t="shared" si="9"/>
        <v>#REF!</v>
      </c>
      <c r="AX106" s="19" t="e">
        <v>#N/A</v>
      </c>
      <c r="AY106" s="19" t="b">
        <v>1</v>
      </c>
      <c r="AZ106" s="19">
        <v>2300</v>
      </c>
    </row>
    <row r="107" spans="1:52" s="10" customFormat="1" ht="15" hidden="1" customHeight="1">
      <c r="A107" s="19" t="s">
        <v>2647</v>
      </c>
      <c r="B107" s="19"/>
      <c r="C107" s="72">
        <f t="shared" si="5"/>
        <v>34337182043</v>
      </c>
      <c r="D107" s="11">
        <v>103</v>
      </c>
      <c r="E107" s="12" t="s">
        <v>25</v>
      </c>
      <c r="F107" s="12" t="s">
        <v>109</v>
      </c>
      <c r="G107" s="4" t="s">
        <v>112</v>
      </c>
      <c r="H107" s="4" t="s">
        <v>160</v>
      </c>
      <c r="I107" s="5" t="s">
        <v>473</v>
      </c>
      <c r="J107" s="6" t="s">
        <v>474</v>
      </c>
      <c r="K107" s="14" t="s">
        <v>1383</v>
      </c>
      <c r="L107" s="15" t="s">
        <v>1668</v>
      </c>
      <c r="M107" s="4" t="str">
        <f t="shared" si="6"/>
        <v>LIAD-II GANDABAHALI SINAPALI</v>
      </c>
      <c r="N107" s="20" t="s">
        <v>26</v>
      </c>
      <c r="O107" s="20">
        <v>25</v>
      </c>
      <c r="P107" s="20">
        <v>1</v>
      </c>
      <c r="Q107" s="35" t="s">
        <v>26</v>
      </c>
      <c r="R107" s="21">
        <v>42668</v>
      </c>
      <c r="S107" s="21">
        <v>42606</v>
      </c>
      <c r="T107" s="3">
        <f>S107+255</f>
        <v>42861</v>
      </c>
      <c r="U107" s="11" t="s">
        <v>2290</v>
      </c>
      <c r="V107" s="20" t="s">
        <v>28</v>
      </c>
      <c r="W107" s="20" t="s">
        <v>29</v>
      </c>
      <c r="X107" s="27" t="s">
        <v>1950</v>
      </c>
      <c r="Y107" s="20" t="s">
        <v>2262</v>
      </c>
      <c r="Z107" s="26" t="s">
        <v>2270</v>
      </c>
      <c r="AA107" s="11" t="s">
        <v>2300</v>
      </c>
      <c r="AB107" s="3">
        <f t="shared" si="7"/>
        <v>42788</v>
      </c>
      <c r="AC107" s="21">
        <v>43002</v>
      </c>
      <c r="AD107" s="3">
        <f t="shared" si="8"/>
        <v>43176</v>
      </c>
      <c r="AE107" s="21">
        <v>43279</v>
      </c>
      <c r="AF107" s="4" t="s">
        <v>2293</v>
      </c>
      <c r="AG107" s="3">
        <v>43433</v>
      </c>
      <c r="AH107" s="3">
        <v>43433</v>
      </c>
      <c r="AI107" s="4" t="s">
        <v>2502</v>
      </c>
      <c r="AJ107" s="4"/>
      <c r="AK107" s="4" t="s">
        <v>2512</v>
      </c>
      <c r="AL107" s="19"/>
      <c r="AM107" s="19"/>
      <c r="AN107" s="19">
        <v>8456856035</v>
      </c>
      <c r="AO107" s="19">
        <v>8456856035</v>
      </c>
      <c r="AP107" s="19" t="s">
        <v>1383</v>
      </c>
      <c r="AQ107" s="19" t="s">
        <v>1668</v>
      </c>
      <c r="AR107" s="19" t="e">
        <f>VLOOKUP(A107,#REF!,12,0)</f>
        <v>#REF!</v>
      </c>
      <c r="AS107" s="19" t="e">
        <f t="shared" si="9"/>
        <v>#REF!</v>
      </c>
      <c r="AX107" s="19" t="e">
        <v>#N/A</v>
      </c>
      <c r="AY107" s="19" t="b">
        <v>1</v>
      </c>
      <c r="AZ107" s="19">
        <v>3400</v>
      </c>
    </row>
    <row r="108" spans="1:52" s="10" customFormat="1" ht="15" hidden="1" customHeight="1">
      <c r="A108" s="19" t="s">
        <v>2648</v>
      </c>
      <c r="B108" s="19"/>
      <c r="C108" s="72">
        <f t="shared" si="5"/>
        <v>34874170805</v>
      </c>
      <c r="D108" s="11">
        <v>104</v>
      </c>
      <c r="E108" s="12" t="s">
        <v>25</v>
      </c>
      <c r="F108" s="12" t="s">
        <v>109</v>
      </c>
      <c r="G108" s="4" t="s">
        <v>112</v>
      </c>
      <c r="H108" s="4" t="s">
        <v>163</v>
      </c>
      <c r="I108" s="4" t="s">
        <v>475</v>
      </c>
      <c r="J108" s="12" t="s">
        <v>476</v>
      </c>
      <c r="K108" s="33" t="s">
        <v>1384</v>
      </c>
      <c r="L108" s="34" t="s">
        <v>1669</v>
      </c>
      <c r="M108" s="4" t="str">
        <f t="shared" si="6"/>
        <v>KOPIA GANDABAHALI SINAPALI</v>
      </c>
      <c r="N108" s="11" t="s">
        <v>26</v>
      </c>
      <c r="O108" s="11">
        <v>23</v>
      </c>
      <c r="P108" s="11">
        <v>1</v>
      </c>
      <c r="Q108" s="35" t="s">
        <v>26</v>
      </c>
      <c r="R108" s="3">
        <v>42710</v>
      </c>
      <c r="S108" s="3">
        <v>42649</v>
      </c>
      <c r="T108" s="3">
        <v>42918</v>
      </c>
      <c r="U108" s="11" t="s">
        <v>2290</v>
      </c>
      <c r="V108" s="11" t="s">
        <v>28</v>
      </c>
      <c r="W108" s="11" t="s">
        <v>29</v>
      </c>
      <c r="X108" s="16" t="s">
        <v>1951</v>
      </c>
      <c r="Y108" s="11" t="s">
        <v>2262</v>
      </c>
      <c r="Z108" s="16" t="s">
        <v>2270</v>
      </c>
      <c r="AA108" s="11" t="s">
        <v>2300</v>
      </c>
      <c r="AB108" s="3">
        <f t="shared" si="7"/>
        <v>42831</v>
      </c>
      <c r="AC108" s="3">
        <v>43002</v>
      </c>
      <c r="AD108" s="3">
        <f t="shared" si="8"/>
        <v>43219</v>
      </c>
      <c r="AE108" s="3">
        <v>43325</v>
      </c>
      <c r="AF108" s="11" t="s">
        <v>2293</v>
      </c>
      <c r="AG108" s="3">
        <v>43433</v>
      </c>
      <c r="AH108" s="3">
        <v>43433</v>
      </c>
      <c r="AI108" s="4" t="s">
        <v>2502</v>
      </c>
      <c r="AJ108" s="4"/>
      <c r="AK108" s="4" t="s">
        <v>2512</v>
      </c>
      <c r="AL108" s="19"/>
      <c r="AM108" s="19"/>
      <c r="AN108" s="19">
        <v>8114814144</v>
      </c>
      <c r="AO108" s="19">
        <v>8114814144</v>
      </c>
      <c r="AP108" s="19" t="s">
        <v>1384</v>
      </c>
      <c r="AQ108" s="19" t="s">
        <v>1669</v>
      </c>
      <c r="AR108" s="19" t="e">
        <f>VLOOKUP(A108,#REF!,12,0)</f>
        <v>#REF!</v>
      </c>
      <c r="AS108" s="19" t="e">
        <f t="shared" si="9"/>
        <v>#REF!</v>
      </c>
      <c r="AX108" s="19" t="e">
        <v>#N/A</v>
      </c>
      <c r="AY108" s="19" t="b">
        <v>1</v>
      </c>
      <c r="AZ108" s="19">
        <v>4500</v>
      </c>
    </row>
    <row r="109" spans="1:52" ht="15" hidden="1" customHeight="1">
      <c r="A109" s="19" t="s">
        <v>2649</v>
      </c>
      <c r="C109" s="72">
        <f t="shared" si="5"/>
        <v>35171467118</v>
      </c>
      <c r="D109" s="11">
        <v>105</v>
      </c>
      <c r="E109" s="12" t="s">
        <v>25</v>
      </c>
      <c r="F109" s="12" t="s">
        <v>109</v>
      </c>
      <c r="G109" s="4" t="s">
        <v>112</v>
      </c>
      <c r="H109" s="4" t="s">
        <v>2282</v>
      </c>
      <c r="I109" s="4" t="s">
        <v>477</v>
      </c>
      <c r="J109" s="12" t="s">
        <v>478</v>
      </c>
      <c r="K109" s="33" t="s">
        <v>1385</v>
      </c>
      <c r="L109" s="34" t="s">
        <v>1670</v>
      </c>
      <c r="M109" s="4" t="str">
        <f t="shared" si="6"/>
        <v>GAN-MALIPADA GANDABAHALI SINAPALI</v>
      </c>
      <c r="N109" s="11" t="s">
        <v>26</v>
      </c>
      <c r="O109" s="11">
        <v>23</v>
      </c>
      <c r="P109" s="11">
        <v>1</v>
      </c>
      <c r="Q109" s="35" t="s">
        <v>26</v>
      </c>
      <c r="R109" s="3">
        <v>42794</v>
      </c>
      <c r="S109" s="3">
        <v>42724</v>
      </c>
      <c r="T109" s="3">
        <v>42994</v>
      </c>
      <c r="U109" s="11" t="s">
        <v>2291</v>
      </c>
      <c r="V109" s="11" t="s">
        <v>28</v>
      </c>
      <c r="W109" s="11" t="s">
        <v>29</v>
      </c>
      <c r="X109" s="16" t="s">
        <v>1952</v>
      </c>
      <c r="Y109" s="11" t="s">
        <v>2262</v>
      </c>
      <c r="Z109" s="16" t="s">
        <v>2270</v>
      </c>
      <c r="AA109" s="11" t="s">
        <v>2300</v>
      </c>
      <c r="AB109" s="3">
        <f t="shared" si="7"/>
        <v>42906</v>
      </c>
      <c r="AC109" s="3">
        <v>43038</v>
      </c>
      <c r="AD109" s="3">
        <f t="shared" si="8"/>
        <v>43294</v>
      </c>
      <c r="AE109" s="3">
        <v>43325</v>
      </c>
      <c r="AF109" s="11" t="s">
        <v>2293</v>
      </c>
      <c r="AG109" s="3">
        <v>43406</v>
      </c>
      <c r="AH109" s="3">
        <v>43433</v>
      </c>
      <c r="AI109" s="4" t="s">
        <v>2502</v>
      </c>
      <c r="AJ109" s="7"/>
      <c r="AK109" s="4" t="s">
        <v>2512</v>
      </c>
      <c r="AN109" s="19">
        <v>7894994259</v>
      </c>
      <c r="AO109" s="19">
        <v>7894994259</v>
      </c>
      <c r="AP109" s="19" t="s">
        <v>1385</v>
      </c>
      <c r="AQ109" s="19" t="s">
        <v>1670</v>
      </c>
      <c r="AR109" s="19" t="e">
        <f>VLOOKUP(A109,#REF!,12,0)</f>
        <v>#REF!</v>
      </c>
      <c r="AS109" s="19" t="e">
        <f t="shared" si="9"/>
        <v>#REF!</v>
      </c>
      <c r="AX109" s="19" t="e">
        <v>#N/A</v>
      </c>
      <c r="AY109" s="19" t="b">
        <v>1</v>
      </c>
      <c r="AZ109" s="19">
        <v>5600</v>
      </c>
    </row>
    <row r="110" spans="1:52" ht="15" hidden="1" customHeight="1">
      <c r="A110" s="19" t="s">
        <v>2650</v>
      </c>
      <c r="C110" s="72">
        <f t="shared" si="5"/>
        <v>36228879734</v>
      </c>
      <c r="D110" s="11">
        <v>106</v>
      </c>
      <c r="E110" s="12" t="s">
        <v>25</v>
      </c>
      <c r="F110" s="12" t="s">
        <v>109</v>
      </c>
      <c r="G110" s="4" t="s">
        <v>112</v>
      </c>
      <c r="H110" s="4" t="s">
        <v>2305</v>
      </c>
      <c r="I110" s="5" t="s">
        <v>479</v>
      </c>
      <c r="J110" s="6" t="s">
        <v>480</v>
      </c>
      <c r="K110" s="14" t="s">
        <v>1386</v>
      </c>
      <c r="L110" s="15" t="s">
        <v>1671</v>
      </c>
      <c r="M110" s="4" t="str">
        <f t="shared" si="6"/>
        <v>LOHORAPADA GANDABAHALI SINAPALI</v>
      </c>
      <c r="N110" s="20" t="s">
        <v>26</v>
      </c>
      <c r="O110" s="20">
        <v>22</v>
      </c>
      <c r="P110" s="20">
        <v>1</v>
      </c>
      <c r="Q110" s="35" t="s">
        <v>26</v>
      </c>
      <c r="R110" s="21">
        <v>42717</v>
      </c>
      <c r="S110" s="21">
        <v>42586</v>
      </c>
      <c r="T110" s="3">
        <f>S110+255</f>
        <v>42841</v>
      </c>
      <c r="U110" s="11" t="s">
        <v>2291</v>
      </c>
      <c r="V110" s="20" t="s">
        <v>28</v>
      </c>
      <c r="W110" s="20" t="s">
        <v>29</v>
      </c>
      <c r="X110" s="27" t="s">
        <v>1953</v>
      </c>
      <c r="Y110" s="20" t="s">
        <v>2262</v>
      </c>
      <c r="Z110" s="26" t="s">
        <v>2270</v>
      </c>
      <c r="AA110" s="11" t="s">
        <v>2300</v>
      </c>
      <c r="AB110" s="3">
        <f t="shared" si="7"/>
        <v>42768</v>
      </c>
      <c r="AC110" s="21">
        <v>43002</v>
      </c>
      <c r="AD110" s="3">
        <f t="shared" si="8"/>
        <v>43156</v>
      </c>
      <c r="AE110" s="21">
        <v>43279</v>
      </c>
      <c r="AF110" s="4" t="s">
        <v>2293</v>
      </c>
      <c r="AG110" s="3">
        <v>43406</v>
      </c>
      <c r="AH110" s="3">
        <v>43406</v>
      </c>
      <c r="AI110" s="4" t="s">
        <v>2502</v>
      </c>
      <c r="AJ110" s="4"/>
      <c r="AK110" s="4" t="s">
        <v>2512</v>
      </c>
      <c r="AN110" s="19">
        <v>8457857532</v>
      </c>
      <c r="AO110" s="19">
        <v>8457857532</v>
      </c>
      <c r="AP110" s="19" t="s">
        <v>1386</v>
      </c>
      <c r="AQ110" s="19" t="s">
        <v>1671</v>
      </c>
      <c r="AR110" s="19" t="e">
        <f>VLOOKUP(A110,#REF!,12,0)</f>
        <v>#REF!</v>
      </c>
      <c r="AS110" s="19" t="e">
        <f t="shared" si="9"/>
        <v>#REF!</v>
      </c>
      <c r="AX110" s="19" t="e">
        <v>#N/A</v>
      </c>
      <c r="AY110" s="19" t="b">
        <v>0</v>
      </c>
      <c r="AZ110" s="19">
        <v>6700</v>
      </c>
    </row>
    <row r="111" spans="1:52" s="10" customFormat="1" ht="15" hidden="1" customHeight="1">
      <c r="A111" s="19" t="s">
        <v>2651</v>
      </c>
      <c r="B111" s="19"/>
      <c r="C111" s="72">
        <f t="shared" si="5"/>
        <v>36559426979</v>
      </c>
      <c r="D111" s="11">
        <v>107</v>
      </c>
      <c r="E111" s="12" t="s">
        <v>25</v>
      </c>
      <c r="F111" s="12" t="s">
        <v>109</v>
      </c>
      <c r="G111" s="4" t="s">
        <v>112</v>
      </c>
      <c r="H111" s="4" t="s">
        <v>164</v>
      </c>
      <c r="I111" s="5" t="s">
        <v>481</v>
      </c>
      <c r="J111" s="6" t="s">
        <v>482</v>
      </c>
      <c r="K111" s="14" t="s">
        <v>1387</v>
      </c>
      <c r="L111" s="15" t="s">
        <v>1672</v>
      </c>
      <c r="M111" s="4" t="str">
        <f t="shared" si="6"/>
        <v>CHAURA GANDABAHALI SINAPALI</v>
      </c>
      <c r="N111" s="20" t="s">
        <v>26</v>
      </c>
      <c r="O111" s="20">
        <v>25</v>
      </c>
      <c r="P111" s="20">
        <v>1</v>
      </c>
      <c r="Q111" s="35" t="s">
        <v>26</v>
      </c>
      <c r="R111" s="21">
        <v>42753</v>
      </c>
      <c r="S111" s="21">
        <v>42694</v>
      </c>
      <c r="T111" s="3">
        <v>42966</v>
      </c>
      <c r="U111" s="11" t="s">
        <v>2290</v>
      </c>
      <c r="V111" s="20" t="s">
        <v>28</v>
      </c>
      <c r="W111" s="20" t="s">
        <v>29</v>
      </c>
      <c r="X111" s="27" t="s">
        <v>1954</v>
      </c>
      <c r="Y111" s="20" t="s">
        <v>2262</v>
      </c>
      <c r="Z111" s="26" t="s">
        <v>2270</v>
      </c>
      <c r="AA111" s="11" t="s">
        <v>2300</v>
      </c>
      <c r="AB111" s="3">
        <f t="shared" si="7"/>
        <v>42876</v>
      </c>
      <c r="AC111" s="21">
        <v>43002</v>
      </c>
      <c r="AD111" s="3">
        <f t="shared" si="8"/>
        <v>43264</v>
      </c>
      <c r="AE111" s="21">
        <v>43308</v>
      </c>
      <c r="AF111" s="11" t="s">
        <v>2293</v>
      </c>
      <c r="AG111" s="3">
        <v>43433</v>
      </c>
      <c r="AH111" s="3">
        <v>43433</v>
      </c>
      <c r="AI111" s="4" t="s">
        <v>2502</v>
      </c>
      <c r="AJ111" s="4"/>
      <c r="AK111" s="4" t="s">
        <v>2512</v>
      </c>
      <c r="AL111" s="19"/>
      <c r="AM111" s="19"/>
      <c r="AN111" s="19">
        <v>9777210392</v>
      </c>
      <c r="AO111" s="19">
        <v>9777210392</v>
      </c>
      <c r="AP111" s="19" t="s">
        <v>1387</v>
      </c>
      <c r="AQ111" s="19" t="s">
        <v>1672</v>
      </c>
      <c r="AR111" s="19" t="e">
        <f>VLOOKUP(A111,#REF!,12,0)</f>
        <v>#REF!</v>
      </c>
      <c r="AS111" s="19" t="e">
        <f t="shared" si="9"/>
        <v>#REF!</v>
      </c>
      <c r="AX111" s="19" t="e">
        <v>#N/A</v>
      </c>
      <c r="AY111" s="19" t="b">
        <v>1</v>
      </c>
      <c r="AZ111" s="19">
        <v>7800</v>
      </c>
    </row>
    <row r="112" spans="1:52" s="10" customFormat="1" ht="15" hidden="1" customHeight="1">
      <c r="A112" s="19" t="s">
        <v>2652</v>
      </c>
      <c r="B112" s="19"/>
      <c r="C112" s="72">
        <f t="shared" si="5"/>
        <v>84006807229</v>
      </c>
      <c r="D112" s="11">
        <v>108</v>
      </c>
      <c r="E112" s="12" t="s">
        <v>25</v>
      </c>
      <c r="F112" s="12" t="s">
        <v>109</v>
      </c>
      <c r="G112" s="4" t="s">
        <v>111</v>
      </c>
      <c r="H112" s="4" t="s">
        <v>165</v>
      </c>
      <c r="I112" s="5" t="s">
        <v>483</v>
      </c>
      <c r="J112" s="6" t="s">
        <v>1206</v>
      </c>
      <c r="K112" s="14" t="s">
        <v>1388</v>
      </c>
      <c r="L112" s="15"/>
      <c r="M112" s="4" t="str">
        <f t="shared" si="6"/>
        <v>HAT-MALIPADA HATIBANDHA SINAPALI</v>
      </c>
      <c r="N112" s="20" t="s">
        <v>26</v>
      </c>
      <c r="O112" s="20">
        <v>24</v>
      </c>
      <c r="P112" s="20">
        <v>1</v>
      </c>
      <c r="Q112" s="35" t="s">
        <v>26</v>
      </c>
      <c r="R112" s="21">
        <v>42796</v>
      </c>
      <c r="S112" s="21">
        <v>42704</v>
      </c>
      <c r="T112" s="3">
        <v>42977</v>
      </c>
      <c r="U112" s="11" t="s">
        <v>2291</v>
      </c>
      <c r="V112" s="20" t="s">
        <v>27</v>
      </c>
      <c r="W112" s="20" t="s">
        <v>1936</v>
      </c>
      <c r="X112" s="27">
        <v>84006807229</v>
      </c>
      <c r="Y112" s="20" t="s">
        <v>2261</v>
      </c>
      <c r="Z112" s="26" t="s">
        <v>2277</v>
      </c>
      <c r="AA112" s="17" t="s">
        <v>31</v>
      </c>
      <c r="AB112" s="3">
        <f t="shared" si="7"/>
        <v>42886</v>
      </c>
      <c r="AC112" s="21">
        <v>43002</v>
      </c>
      <c r="AD112" s="3">
        <f t="shared" si="8"/>
        <v>43274</v>
      </c>
      <c r="AE112" s="21">
        <v>43308</v>
      </c>
      <c r="AF112" s="11" t="s">
        <v>2293</v>
      </c>
      <c r="AG112" s="3">
        <v>43406</v>
      </c>
      <c r="AH112" s="3">
        <v>43406</v>
      </c>
      <c r="AI112" s="4" t="s">
        <v>2502</v>
      </c>
      <c r="AJ112" s="4"/>
      <c r="AK112" s="4" t="s">
        <v>2512</v>
      </c>
      <c r="AL112" s="19"/>
      <c r="AM112" s="19"/>
      <c r="AN112" s="19"/>
      <c r="AO112" s="19" t="e">
        <v>#N/A</v>
      </c>
      <c r="AP112" s="19" t="e">
        <v>#N/A</v>
      </c>
      <c r="AQ112" s="19" t="e">
        <v>#N/A</v>
      </c>
      <c r="AR112" s="19" t="e">
        <f>VLOOKUP(A112,#REF!,12,0)</f>
        <v>#REF!</v>
      </c>
      <c r="AS112" s="19" t="e">
        <f t="shared" si="9"/>
        <v>#REF!</v>
      </c>
      <c r="AX112" s="19" t="e">
        <v>#N/A</v>
      </c>
      <c r="AY112" s="19" t="b">
        <v>1</v>
      </c>
      <c r="AZ112" s="19">
        <v>8900</v>
      </c>
    </row>
    <row r="113" spans="1:52" ht="15" hidden="1" customHeight="1">
      <c r="A113" s="19" t="s">
        <v>2653</v>
      </c>
      <c r="C113" s="72">
        <f t="shared" si="5"/>
        <v>84010480013</v>
      </c>
      <c r="D113" s="11">
        <v>109</v>
      </c>
      <c r="E113" s="12" t="s">
        <v>25</v>
      </c>
      <c r="F113" s="12" t="s">
        <v>109</v>
      </c>
      <c r="G113" s="4" t="s">
        <v>111</v>
      </c>
      <c r="H113" s="4" t="s">
        <v>119</v>
      </c>
      <c r="I113" s="4" t="s">
        <v>484</v>
      </c>
      <c r="J113" s="12" t="s">
        <v>1207</v>
      </c>
      <c r="K113" s="33" t="s">
        <v>1389</v>
      </c>
      <c r="L113" s="34"/>
      <c r="M113" s="4" t="str">
        <f t="shared" si="6"/>
        <v>SCHOOLPADA HATIBANDHA SINAPALI</v>
      </c>
      <c r="N113" s="11" t="s">
        <v>26</v>
      </c>
      <c r="O113" s="11">
        <v>24</v>
      </c>
      <c r="P113" s="11">
        <v>1</v>
      </c>
      <c r="Q113" s="35" t="s">
        <v>26</v>
      </c>
      <c r="R113" s="3">
        <v>42850</v>
      </c>
      <c r="S113" s="3">
        <v>42758</v>
      </c>
      <c r="T113" s="3">
        <f>S113+298</f>
        <v>43056</v>
      </c>
      <c r="U113" s="11" t="s">
        <v>2290</v>
      </c>
      <c r="V113" s="11" t="s">
        <v>27</v>
      </c>
      <c r="W113" s="11" t="s">
        <v>1936</v>
      </c>
      <c r="X113" s="16">
        <v>84010480013</v>
      </c>
      <c r="Y113" s="11" t="s">
        <v>2261</v>
      </c>
      <c r="Z113" s="16" t="s">
        <v>2277</v>
      </c>
      <c r="AA113" s="35" t="s">
        <v>31</v>
      </c>
      <c r="AB113" s="3">
        <f t="shared" si="7"/>
        <v>42940</v>
      </c>
      <c r="AC113" s="3">
        <v>43002</v>
      </c>
      <c r="AD113" s="3">
        <f t="shared" si="8"/>
        <v>43328</v>
      </c>
      <c r="AE113" s="3">
        <v>43406</v>
      </c>
      <c r="AF113" s="11" t="s">
        <v>2293</v>
      </c>
      <c r="AG113" s="3">
        <v>43433</v>
      </c>
      <c r="AH113" s="3">
        <v>43406</v>
      </c>
      <c r="AI113" s="4" t="s">
        <v>2502</v>
      </c>
      <c r="AJ113" s="4"/>
      <c r="AK113" s="4" t="s">
        <v>2512</v>
      </c>
      <c r="AO113" s="19" t="e">
        <v>#N/A</v>
      </c>
      <c r="AP113" s="19" t="e">
        <v>#N/A</v>
      </c>
      <c r="AQ113" s="19" t="e">
        <v>#N/A</v>
      </c>
      <c r="AR113" s="19" t="e">
        <f>VLOOKUP(A113,#REF!,12,0)</f>
        <v>#REF!</v>
      </c>
      <c r="AS113" s="19" t="e">
        <f t="shared" si="9"/>
        <v>#REF!</v>
      </c>
      <c r="AX113" s="19" t="e">
        <v>#N/A</v>
      </c>
      <c r="AY113" s="19" t="b">
        <v>1</v>
      </c>
      <c r="AZ113" s="19">
        <v>0</v>
      </c>
    </row>
    <row r="114" spans="1:52" ht="15" hidden="1" customHeight="1">
      <c r="A114" s="19" t="s">
        <v>2654</v>
      </c>
      <c r="C114" s="72">
        <f t="shared" si="5"/>
        <v>84010964468</v>
      </c>
      <c r="D114" s="11">
        <v>110</v>
      </c>
      <c r="E114" s="12" t="s">
        <v>25</v>
      </c>
      <c r="F114" s="12" t="s">
        <v>109</v>
      </c>
      <c r="G114" s="4" t="s">
        <v>111</v>
      </c>
      <c r="H114" s="4" t="s">
        <v>122</v>
      </c>
      <c r="I114" s="4" t="s">
        <v>485</v>
      </c>
      <c r="J114" s="12" t="s">
        <v>1208</v>
      </c>
      <c r="K114" s="33" t="s">
        <v>1390</v>
      </c>
      <c r="L114" s="34"/>
      <c r="M114" s="4" t="str">
        <f t="shared" si="6"/>
        <v>HATIBANDHA-I HATIBANDHA SINAPALI</v>
      </c>
      <c r="N114" s="11" t="s">
        <v>26</v>
      </c>
      <c r="O114" s="11">
        <v>24</v>
      </c>
      <c r="P114" s="11">
        <v>1</v>
      </c>
      <c r="Q114" s="35" t="s">
        <v>26</v>
      </c>
      <c r="R114" s="3">
        <v>42759</v>
      </c>
      <c r="S114" s="3">
        <v>42667</v>
      </c>
      <c r="T114" s="3">
        <v>42932</v>
      </c>
      <c r="U114" s="11" t="s">
        <v>2291</v>
      </c>
      <c r="V114" s="11" t="s">
        <v>27</v>
      </c>
      <c r="W114" s="11" t="s">
        <v>1936</v>
      </c>
      <c r="X114" s="16">
        <v>84010964468</v>
      </c>
      <c r="Y114" s="11" t="s">
        <v>2261</v>
      </c>
      <c r="Z114" s="16" t="s">
        <v>2277</v>
      </c>
      <c r="AA114" s="35" t="s">
        <v>31</v>
      </c>
      <c r="AB114" s="3">
        <f t="shared" si="7"/>
        <v>42849</v>
      </c>
      <c r="AC114" s="3">
        <v>43002</v>
      </c>
      <c r="AD114" s="3">
        <f t="shared" si="8"/>
        <v>43237</v>
      </c>
      <c r="AE114" s="3">
        <v>43325</v>
      </c>
      <c r="AF114" s="11" t="s">
        <v>2293</v>
      </c>
      <c r="AG114" s="3">
        <v>43433</v>
      </c>
      <c r="AH114" s="3">
        <v>43433</v>
      </c>
      <c r="AI114" s="4" t="s">
        <v>2502</v>
      </c>
      <c r="AJ114" s="4"/>
      <c r="AK114" s="4" t="s">
        <v>2512</v>
      </c>
      <c r="AO114" s="19" t="e">
        <v>#N/A</v>
      </c>
      <c r="AP114" s="19" t="e">
        <v>#N/A</v>
      </c>
      <c r="AQ114" s="19" t="e">
        <v>#N/A</v>
      </c>
      <c r="AR114" s="19" t="e">
        <f>VLOOKUP(A114,#REF!,12,0)</f>
        <v>#REF!</v>
      </c>
      <c r="AS114" s="19" t="e">
        <f t="shared" si="9"/>
        <v>#REF!</v>
      </c>
      <c r="AX114" s="19" t="e">
        <v>#N/A</v>
      </c>
      <c r="AY114" s="19" t="b">
        <v>1</v>
      </c>
      <c r="AZ114" s="19">
        <v>1100</v>
      </c>
    </row>
    <row r="115" spans="1:52" ht="15" hidden="1" customHeight="1">
      <c r="A115" s="19" t="s">
        <v>2655</v>
      </c>
      <c r="C115" s="72">
        <f t="shared" si="5"/>
        <v>84013435422</v>
      </c>
      <c r="D115" s="11">
        <v>111</v>
      </c>
      <c r="E115" s="12" t="s">
        <v>25</v>
      </c>
      <c r="F115" s="12" t="s">
        <v>109</v>
      </c>
      <c r="G115" s="4" t="s">
        <v>111</v>
      </c>
      <c r="H115" s="4" t="s">
        <v>166</v>
      </c>
      <c r="I115" s="5" t="s">
        <v>486</v>
      </c>
      <c r="J115" s="6" t="s">
        <v>1209</v>
      </c>
      <c r="K115" s="14" t="s">
        <v>1391</v>
      </c>
      <c r="L115" s="15"/>
      <c r="M115" s="4" t="str">
        <f t="shared" si="6"/>
        <v>BUSSTANDPADA HATIBANDHA SINAPALI</v>
      </c>
      <c r="N115" s="20" t="s">
        <v>26</v>
      </c>
      <c r="O115" s="20">
        <v>24</v>
      </c>
      <c r="P115" s="20">
        <v>1</v>
      </c>
      <c r="Q115" s="35" t="s">
        <v>26</v>
      </c>
      <c r="R115" s="21">
        <v>42790</v>
      </c>
      <c r="S115" s="21">
        <v>42698</v>
      </c>
      <c r="T115" s="3">
        <v>42964</v>
      </c>
      <c r="U115" s="11" t="s">
        <v>2290</v>
      </c>
      <c r="V115" s="20" t="s">
        <v>27</v>
      </c>
      <c r="W115" s="20" t="s">
        <v>1936</v>
      </c>
      <c r="X115" s="27">
        <v>84013435422</v>
      </c>
      <c r="Y115" s="20" t="s">
        <v>2261</v>
      </c>
      <c r="Z115" s="26" t="s">
        <v>2277</v>
      </c>
      <c r="AA115" s="17" t="s">
        <v>31</v>
      </c>
      <c r="AB115" s="3">
        <f t="shared" si="7"/>
        <v>42880</v>
      </c>
      <c r="AC115" s="3">
        <v>43002</v>
      </c>
      <c r="AD115" s="3">
        <f t="shared" si="8"/>
        <v>43268</v>
      </c>
      <c r="AE115" s="21">
        <v>43308</v>
      </c>
      <c r="AF115" s="11" t="s">
        <v>2293</v>
      </c>
      <c r="AG115" s="3">
        <v>43433</v>
      </c>
      <c r="AH115" s="3">
        <v>43433</v>
      </c>
      <c r="AI115" s="4" t="s">
        <v>2502</v>
      </c>
      <c r="AJ115" s="4"/>
      <c r="AK115" s="4" t="s">
        <v>2512</v>
      </c>
      <c r="AO115" s="19" t="e">
        <v>#N/A</v>
      </c>
      <c r="AP115" s="19" t="e">
        <v>#N/A</v>
      </c>
      <c r="AQ115" s="19" t="e">
        <v>#N/A</v>
      </c>
      <c r="AR115" s="19" t="e">
        <f>VLOOKUP(A115,#REF!,12,0)</f>
        <v>#REF!</v>
      </c>
      <c r="AS115" s="19" t="e">
        <f t="shared" si="9"/>
        <v>#REF!</v>
      </c>
      <c r="AX115" s="19" t="e">
        <v>#N/A</v>
      </c>
      <c r="AY115" s="19" t="b">
        <v>1</v>
      </c>
      <c r="AZ115" s="19">
        <v>2200</v>
      </c>
    </row>
    <row r="116" spans="1:52" s="10" customFormat="1" ht="15" hidden="1" customHeight="1">
      <c r="A116" s="19" t="s">
        <v>2656</v>
      </c>
      <c r="B116" s="19"/>
      <c r="C116" s="72">
        <f t="shared" si="5"/>
        <v>84021934985</v>
      </c>
      <c r="D116" s="11">
        <v>112</v>
      </c>
      <c r="E116" s="12" t="s">
        <v>25</v>
      </c>
      <c r="F116" s="12" t="s">
        <v>109</v>
      </c>
      <c r="G116" s="4" t="s">
        <v>111</v>
      </c>
      <c r="H116" s="4" t="s">
        <v>167</v>
      </c>
      <c r="I116" s="5" t="s">
        <v>487</v>
      </c>
      <c r="J116" s="6" t="s">
        <v>1210</v>
      </c>
      <c r="K116" s="14" t="s">
        <v>1392</v>
      </c>
      <c r="L116" s="15"/>
      <c r="M116" s="4" t="str">
        <f t="shared" si="6"/>
        <v>GIDHMAL HATIBANDHA SINAPALI</v>
      </c>
      <c r="N116" s="20" t="s">
        <v>26</v>
      </c>
      <c r="O116" s="20">
        <v>24</v>
      </c>
      <c r="P116" s="20">
        <v>1</v>
      </c>
      <c r="Q116" s="35" t="s">
        <v>26</v>
      </c>
      <c r="R116" s="21">
        <v>42501</v>
      </c>
      <c r="S116" s="21">
        <v>42409</v>
      </c>
      <c r="T116" s="3">
        <v>42867</v>
      </c>
      <c r="U116" s="11" t="s">
        <v>2290</v>
      </c>
      <c r="V116" s="20" t="s">
        <v>27</v>
      </c>
      <c r="W116" s="20" t="s">
        <v>1936</v>
      </c>
      <c r="X116" s="27">
        <v>84021934985</v>
      </c>
      <c r="Y116" s="20" t="s">
        <v>2261</v>
      </c>
      <c r="Z116" s="26" t="s">
        <v>2277</v>
      </c>
      <c r="AA116" s="17" t="s">
        <v>31</v>
      </c>
      <c r="AB116" s="3">
        <f t="shared" si="7"/>
        <v>42591</v>
      </c>
      <c r="AC116" s="21">
        <v>43002</v>
      </c>
      <c r="AD116" s="3">
        <f t="shared" si="8"/>
        <v>42979</v>
      </c>
      <c r="AE116" s="18">
        <v>43188</v>
      </c>
      <c r="AF116" s="4" t="s">
        <v>2293</v>
      </c>
      <c r="AG116" s="3">
        <v>43406</v>
      </c>
      <c r="AH116" s="3">
        <v>43406</v>
      </c>
      <c r="AI116" s="4" t="s">
        <v>2502</v>
      </c>
      <c r="AJ116" s="4"/>
      <c r="AK116" s="4" t="s">
        <v>2512</v>
      </c>
      <c r="AL116" s="19"/>
      <c r="AM116" s="19"/>
      <c r="AN116" s="19"/>
      <c r="AO116" s="19" t="e">
        <v>#N/A</v>
      </c>
      <c r="AP116" s="19" t="e">
        <v>#N/A</v>
      </c>
      <c r="AQ116" s="19" t="e">
        <v>#N/A</v>
      </c>
      <c r="AR116" s="19" t="e">
        <f>VLOOKUP(A116,#REF!,12,0)</f>
        <v>#REF!</v>
      </c>
      <c r="AS116" s="19" t="e">
        <f t="shared" si="9"/>
        <v>#REF!</v>
      </c>
      <c r="AX116" s="19" t="e">
        <v>#N/A</v>
      </c>
      <c r="AY116" s="19" t="b">
        <v>1</v>
      </c>
      <c r="AZ116" s="19">
        <v>3300</v>
      </c>
    </row>
    <row r="117" spans="1:52" s="10" customFormat="1" ht="15" hidden="1" customHeight="1">
      <c r="A117" s="19" t="s">
        <v>2657</v>
      </c>
      <c r="B117" s="19"/>
      <c r="C117" s="72">
        <f t="shared" si="5"/>
        <v>84022028288</v>
      </c>
      <c r="D117" s="11">
        <v>113</v>
      </c>
      <c r="E117" s="12" t="s">
        <v>25</v>
      </c>
      <c r="F117" s="12" t="s">
        <v>109</v>
      </c>
      <c r="G117" s="4" t="s">
        <v>111</v>
      </c>
      <c r="H117" s="4" t="s">
        <v>168</v>
      </c>
      <c r="I117" s="4" t="s">
        <v>488</v>
      </c>
      <c r="J117" s="12" t="s">
        <v>1211</v>
      </c>
      <c r="K117" s="33" t="s">
        <v>1393</v>
      </c>
      <c r="L117" s="34"/>
      <c r="M117" s="4" t="str">
        <f t="shared" si="6"/>
        <v>CHARPALI HATIBANDHA SINAPALI</v>
      </c>
      <c r="N117" s="11" t="s">
        <v>26</v>
      </c>
      <c r="O117" s="11">
        <v>24</v>
      </c>
      <c r="P117" s="11">
        <v>1</v>
      </c>
      <c r="Q117" s="35" t="s">
        <v>26</v>
      </c>
      <c r="R117" s="3">
        <v>42815</v>
      </c>
      <c r="S117" s="3">
        <v>42723</v>
      </c>
      <c r="T117" s="3">
        <v>42991</v>
      </c>
      <c r="U117" s="11" t="s">
        <v>2290</v>
      </c>
      <c r="V117" s="11" t="s">
        <v>27</v>
      </c>
      <c r="W117" s="11" t="s">
        <v>1936</v>
      </c>
      <c r="X117" s="16">
        <v>84022028288</v>
      </c>
      <c r="Y117" s="11" t="s">
        <v>2261</v>
      </c>
      <c r="Z117" s="16" t="s">
        <v>2277</v>
      </c>
      <c r="AA117" s="35" t="s">
        <v>31</v>
      </c>
      <c r="AB117" s="3">
        <f t="shared" si="7"/>
        <v>42905</v>
      </c>
      <c r="AC117" s="3">
        <v>43002</v>
      </c>
      <c r="AD117" s="3">
        <f t="shared" si="8"/>
        <v>43293</v>
      </c>
      <c r="AE117" s="3">
        <v>43325</v>
      </c>
      <c r="AF117" s="11" t="s">
        <v>2293</v>
      </c>
      <c r="AG117" s="3">
        <v>43433</v>
      </c>
      <c r="AH117" s="3">
        <v>43433</v>
      </c>
      <c r="AI117" s="4" t="s">
        <v>2502</v>
      </c>
      <c r="AJ117" s="7"/>
      <c r="AK117" s="4" t="s">
        <v>2512</v>
      </c>
      <c r="AL117" s="19"/>
      <c r="AM117" s="19"/>
      <c r="AN117" s="19"/>
      <c r="AO117" s="19" t="e">
        <v>#N/A</v>
      </c>
      <c r="AP117" s="19" t="e">
        <v>#N/A</v>
      </c>
      <c r="AQ117" s="19" t="e">
        <v>#N/A</v>
      </c>
      <c r="AR117" s="19" t="e">
        <f>VLOOKUP(A117,#REF!,12,0)</f>
        <v>#REF!</v>
      </c>
      <c r="AS117" s="19" t="e">
        <f t="shared" si="9"/>
        <v>#REF!</v>
      </c>
      <c r="AX117" s="19" t="e">
        <v>#N/A</v>
      </c>
      <c r="AY117" s="19" t="b">
        <v>1</v>
      </c>
      <c r="AZ117" s="19">
        <v>4400</v>
      </c>
    </row>
    <row r="118" spans="1:52" s="10" customFormat="1" ht="15" hidden="1" customHeight="1">
      <c r="A118" s="19" t="s">
        <v>2658</v>
      </c>
      <c r="B118" s="19"/>
      <c r="C118" s="72">
        <f t="shared" si="5"/>
        <v>84023482710</v>
      </c>
      <c r="D118" s="11">
        <v>114</v>
      </c>
      <c r="E118" s="12" t="s">
        <v>25</v>
      </c>
      <c r="F118" s="12" t="s">
        <v>109</v>
      </c>
      <c r="G118" s="4" t="s">
        <v>111</v>
      </c>
      <c r="H118" s="4" t="s">
        <v>167</v>
      </c>
      <c r="I118" s="4" t="s">
        <v>489</v>
      </c>
      <c r="J118" s="12" t="s">
        <v>1212</v>
      </c>
      <c r="K118" s="33" t="s">
        <v>1394</v>
      </c>
      <c r="L118" s="34"/>
      <c r="M118" s="4" t="str">
        <f t="shared" si="6"/>
        <v>GIDHMAL HATIBANDHA SINAPALI</v>
      </c>
      <c r="N118" s="11" t="s">
        <v>26</v>
      </c>
      <c r="O118" s="11">
        <v>24</v>
      </c>
      <c r="P118" s="11">
        <v>1</v>
      </c>
      <c r="Q118" s="35" t="s">
        <v>26</v>
      </c>
      <c r="R118" s="3">
        <v>42918</v>
      </c>
      <c r="S118" s="3">
        <v>42826</v>
      </c>
      <c r="T118" s="3">
        <v>43095</v>
      </c>
      <c r="U118" s="11" t="s">
        <v>2291</v>
      </c>
      <c r="V118" s="11" t="s">
        <v>27</v>
      </c>
      <c r="W118" s="11" t="s">
        <v>1936</v>
      </c>
      <c r="X118" s="16">
        <v>84023482710</v>
      </c>
      <c r="Y118" s="11" t="s">
        <v>2261</v>
      </c>
      <c r="Z118" s="16" t="s">
        <v>2277</v>
      </c>
      <c r="AA118" s="35" t="s">
        <v>31</v>
      </c>
      <c r="AB118" s="3">
        <f t="shared" si="7"/>
        <v>43008</v>
      </c>
      <c r="AC118" s="3">
        <v>43002</v>
      </c>
      <c r="AD118" s="3">
        <f t="shared" si="8"/>
        <v>43396</v>
      </c>
      <c r="AE118" s="3">
        <v>43449</v>
      </c>
      <c r="AF118" s="11" t="s">
        <v>2293</v>
      </c>
      <c r="AG118" s="3">
        <v>43472</v>
      </c>
      <c r="AH118" s="3">
        <v>43472</v>
      </c>
      <c r="AI118" s="4" t="s">
        <v>2502</v>
      </c>
      <c r="AJ118" s="4"/>
      <c r="AK118" s="4" t="s">
        <v>2512</v>
      </c>
      <c r="AL118" s="19"/>
      <c r="AM118" s="19"/>
      <c r="AN118" s="19"/>
      <c r="AO118" s="19" t="e">
        <v>#N/A</v>
      </c>
      <c r="AP118" s="19" t="e">
        <v>#N/A</v>
      </c>
      <c r="AQ118" s="19" t="e">
        <v>#N/A</v>
      </c>
      <c r="AR118" s="19" t="e">
        <f>VLOOKUP(A118,#REF!,12,0)</f>
        <v>#REF!</v>
      </c>
      <c r="AS118" s="19" t="e">
        <f t="shared" si="9"/>
        <v>#REF!</v>
      </c>
      <c r="AX118" s="19" t="e">
        <v>#N/A</v>
      </c>
      <c r="AY118" s="19" t="b">
        <v>1</v>
      </c>
      <c r="AZ118" s="19">
        <v>5500</v>
      </c>
    </row>
    <row r="119" spans="1:52" ht="15" hidden="1" customHeight="1">
      <c r="A119" s="19" t="s">
        <v>2659</v>
      </c>
      <c r="C119" s="72">
        <f t="shared" si="5"/>
        <v>84025118250</v>
      </c>
      <c r="D119" s="11">
        <v>115</v>
      </c>
      <c r="E119" s="12" t="s">
        <v>25</v>
      </c>
      <c r="F119" s="12" t="s">
        <v>109</v>
      </c>
      <c r="G119" s="4" t="s">
        <v>111</v>
      </c>
      <c r="H119" s="4" t="s">
        <v>169</v>
      </c>
      <c r="I119" s="5" t="s">
        <v>490</v>
      </c>
      <c r="J119" s="6" t="s">
        <v>1213</v>
      </c>
      <c r="K119" s="14" t="s">
        <v>1395</v>
      </c>
      <c r="L119" s="15"/>
      <c r="M119" s="4" t="str">
        <f t="shared" si="6"/>
        <v>HAT-MAHULPADA HATIBANDHA SINAPALI</v>
      </c>
      <c r="N119" s="20" t="s">
        <v>26</v>
      </c>
      <c r="O119" s="20">
        <v>24</v>
      </c>
      <c r="P119" s="20">
        <v>1</v>
      </c>
      <c r="Q119" s="35" t="s">
        <v>26</v>
      </c>
      <c r="R119" s="21">
        <v>42799</v>
      </c>
      <c r="S119" s="21">
        <v>42707</v>
      </c>
      <c r="T119" s="3">
        <v>42977</v>
      </c>
      <c r="U119" s="11" t="s">
        <v>2291</v>
      </c>
      <c r="V119" s="20" t="s">
        <v>27</v>
      </c>
      <c r="W119" s="20" t="s">
        <v>1936</v>
      </c>
      <c r="X119" s="27">
        <v>84025118250</v>
      </c>
      <c r="Y119" s="20" t="s">
        <v>2261</v>
      </c>
      <c r="Z119" s="26" t="s">
        <v>2277</v>
      </c>
      <c r="AA119" s="17" t="s">
        <v>31</v>
      </c>
      <c r="AB119" s="3">
        <f t="shared" si="7"/>
        <v>42889</v>
      </c>
      <c r="AC119" s="3">
        <v>43002</v>
      </c>
      <c r="AD119" s="3">
        <f t="shared" si="8"/>
        <v>43277</v>
      </c>
      <c r="AE119" s="21">
        <v>43308</v>
      </c>
      <c r="AF119" s="11" t="s">
        <v>2293</v>
      </c>
      <c r="AG119" s="3">
        <v>43433</v>
      </c>
      <c r="AH119" s="3">
        <v>43406</v>
      </c>
      <c r="AI119" s="4" t="s">
        <v>2502</v>
      </c>
      <c r="AJ119" s="4"/>
      <c r="AK119" s="4" t="s">
        <v>2512</v>
      </c>
      <c r="AO119" s="19" t="e">
        <v>#N/A</v>
      </c>
      <c r="AP119" s="19" t="e">
        <v>#N/A</v>
      </c>
      <c r="AQ119" s="19" t="e">
        <v>#N/A</v>
      </c>
      <c r="AR119" s="19" t="e">
        <f>VLOOKUP(A119,#REF!,12,0)</f>
        <v>#REF!</v>
      </c>
      <c r="AS119" s="19" t="e">
        <f t="shared" si="9"/>
        <v>#REF!</v>
      </c>
      <c r="AX119" s="19" t="e">
        <v>#N/A</v>
      </c>
      <c r="AY119" s="19" t="b">
        <v>1</v>
      </c>
      <c r="AZ119" s="19">
        <v>6600</v>
      </c>
    </row>
    <row r="120" spans="1:52" ht="15" hidden="1" customHeight="1">
      <c r="A120" s="19" t="s">
        <v>2660</v>
      </c>
      <c r="C120" s="72">
        <f t="shared" si="5"/>
        <v>84026698329</v>
      </c>
      <c r="D120" s="11">
        <v>116</v>
      </c>
      <c r="E120" s="12" t="s">
        <v>25</v>
      </c>
      <c r="F120" s="12" t="s">
        <v>109</v>
      </c>
      <c r="G120" s="4" t="s">
        <v>111</v>
      </c>
      <c r="H120" s="4" t="s">
        <v>170</v>
      </c>
      <c r="I120" s="5" t="s">
        <v>491</v>
      </c>
      <c r="J120" s="6" t="s">
        <v>492</v>
      </c>
      <c r="K120" s="14" t="s">
        <v>1396</v>
      </c>
      <c r="L120" s="15"/>
      <c r="M120" s="4" t="str">
        <f t="shared" si="6"/>
        <v>HATIBANDHA-III HATIBANDHA SINAPALI</v>
      </c>
      <c r="N120" s="20" t="s">
        <v>26</v>
      </c>
      <c r="O120" s="20">
        <v>24</v>
      </c>
      <c r="P120" s="20">
        <v>1</v>
      </c>
      <c r="Q120" s="35" t="s">
        <v>26</v>
      </c>
      <c r="R120" s="21">
        <v>42636</v>
      </c>
      <c r="S120" s="21">
        <v>42544</v>
      </c>
      <c r="T120" s="3">
        <v>42803</v>
      </c>
      <c r="U120" s="11" t="s">
        <v>2291</v>
      </c>
      <c r="V120" s="20" t="s">
        <v>27</v>
      </c>
      <c r="W120" s="20" t="s">
        <v>1936</v>
      </c>
      <c r="X120" s="27">
        <v>84026698329</v>
      </c>
      <c r="Y120" s="20" t="s">
        <v>2261</v>
      </c>
      <c r="Z120" s="26" t="s">
        <v>2277</v>
      </c>
      <c r="AA120" s="17" t="s">
        <v>31</v>
      </c>
      <c r="AB120" s="3">
        <f t="shared" si="7"/>
        <v>42726</v>
      </c>
      <c r="AC120" s="3">
        <v>43002</v>
      </c>
      <c r="AD120" s="3">
        <f t="shared" si="8"/>
        <v>43114</v>
      </c>
      <c r="AE120" s="18">
        <v>43188</v>
      </c>
      <c r="AF120" s="4" t="s">
        <v>2293</v>
      </c>
      <c r="AG120" s="3">
        <v>43406</v>
      </c>
      <c r="AH120" s="3">
        <v>43406</v>
      </c>
      <c r="AI120" s="4" t="s">
        <v>2502</v>
      </c>
      <c r="AJ120" s="4"/>
      <c r="AK120" s="4" t="s">
        <v>2512</v>
      </c>
      <c r="AO120" s="19" t="e">
        <v>#N/A</v>
      </c>
      <c r="AP120" s="19" t="e">
        <v>#N/A</v>
      </c>
      <c r="AQ120" s="19" t="e">
        <v>#N/A</v>
      </c>
      <c r="AR120" s="19" t="e">
        <f>VLOOKUP(A120,#REF!,12,0)</f>
        <v>#REF!</v>
      </c>
      <c r="AS120" s="19" t="e">
        <f t="shared" si="9"/>
        <v>#REF!</v>
      </c>
      <c r="AX120" s="19" t="e">
        <v>#N/A</v>
      </c>
      <c r="AY120" s="19" t="b">
        <v>1</v>
      </c>
      <c r="AZ120" s="19">
        <v>7700</v>
      </c>
    </row>
    <row r="121" spans="1:52" ht="15" hidden="1" customHeight="1">
      <c r="A121" s="19" t="s">
        <v>2661</v>
      </c>
      <c r="C121" s="72">
        <f t="shared" si="5"/>
        <v>84028820766</v>
      </c>
      <c r="D121" s="11">
        <v>117</v>
      </c>
      <c r="E121" s="12" t="s">
        <v>25</v>
      </c>
      <c r="F121" s="12" t="s">
        <v>109</v>
      </c>
      <c r="G121" s="4" t="s">
        <v>111</v>
      </c>
      <c r="H121" s="4" t="s">
        <v>171</v>
      </c>
      <c r="I121" s="4" t="s">
        <v>493</v>
      </c>
      <c r="J121" s="12" t="s">
        <v>1214</v>
      </c>
      <c r="K121" s="33" t="s">
        <v>1397</v>
      </c>
      <c r="L121" s="34"/>
      <c r="M121" s="4" t="str">
        <f t="shared" si="6"/>
        <v>HAT-DHINGIAMUNDA HATIBANDHA SINAPALI</v>
      </c>
      <c r="N121" s="11" t="s">
        <v>26</v>
      </c>
      <c r="O121" s="11">
        <v>24</v>
      </c>
      <c r="P121" s="11">
        <v>1</v>
      </c>
      <c r="Q121" s="35" t="s">
        <v>26</v>
      </c>
      <c r="R121" s="3">
        <v>42984</v>
      </c>
      <c r="S121" s="3">
        <v>42892</v>
      </c>
      <c r="T121" s="3">
        <v>43164</v>
      </c>
      <c r="U121" s="11" t="s">
        <v>2290</v>
      </c>
      <c r="V121" s="11" t="s">
        <v>27</v>
      </c>
      <c r="W121" s="11" t="s">
        <v>1936</v>
      </c>
      <c r="X121" s="16">
        <v>84028820766</v>
      </c>
      <c r="Y121" s="11" t="s">
        <v>2261</v>
      </c>
      <c r="Z121" s="16" t="s">
        <v>2277</v>
      </c>
      <c r="AA121" s="35" t="s">
        <v>31</v>
      </c>
      <c r="AB121" s="3">
        <f t="shared" si="7"/>
        <v>43074</v>
      </c>
      <c r="AC121" s="3">
        <v>43002</v>
      </c>
      <c r="AD121" s="3">
        <f t="shared" si="8"/>
        <v>43462</v>
      </c>
      <c r="AE121" s="3">
        <v>43486</v>
      </c>
      <c r="AF121" s="4" t="s">
        <v>2293</v>
      </c>
      <c r="AG121" s="3">
        <v>43486</v>
      </c>
      <c r="AH121" s="3">
        <v>43486</v>
      </c>
      <c r="AI121" s="4" t="s">
        <v>2502</v>
      </c>
      <c r="AJ121" s="7"/>
      <c r="AK121" s="4" t="s">
        <v>2512</v>
      </c>
      <c r="AO121" s="19" t="e">
        <v>#N/A</v>
      </c>
      <c r="AP121" s="19" t="e">
        <v>#N/A</v>
      </c>
      <c r="AQ121" s="19" t="e">
        <v>#N/A</v>
      </c>
      <c r="AR121" s="19" t="e">
        <f>VLOOKUP(A121,#REF!,12,0)</f>
        <v>#REF!</v>
      </c>
      <c r="AS121" s="19" t="e">
        <f t="shared" si="9"/>
        <v>#REF!</v>
      </c>
      <c r="AX121" s="19" t="e">
        <v>#N/A</v>
      </c>
      <c r="AY121" s="19" t="b">
        <v>1</v>
      </c>
      <c r="AZ121" s="19">
        <v>8800</v>
      </c>
    </row>
    <row r="122" spans="1:52" ht="15" hidden="1" customHeight="1">
      <c r="A122" s="19" t="s">
        <v>2662</v>
      </c>
      <c r="C122" s="72">
        <f t="shared" si="5"/>
        <v>84029679153</v>
      </c>
      <c r="D122" s="11">
        <v>118</v>
      </c>
      <c r="E122" s="12" t="s">
        <v>25</v>
      </c>
      <c r="F122" s="12" t="s">
        <v>109</v>
      </c>
      <c r="G122" s="4" t="s">
        <v>111</v>
      </c>
      <c r="H122" s="4" t="s">
        <v>166</v>
      </c>
      <c r="I122" s="4" t="s">
        <v>494</v>
      </c>
      <c r="J122" s="12" t="s">
        <v>61</v>
      </c>
      <c r="K122" s="33" t="s">
        <v>1398</v>
      </c>
      <c r="L122" s="34"/>
      <c r="M122" s="4" t="str">
        <f t="shared" si="6"/>
        <v>BUSSTANDPADA HATIBANDHA SINAPALI</v>
      </c>
      <c r="N122" s="11" t="s">
        <v>26</v>
      </c>
      <c r="O122" s="11">
        <v>24</v>
      </c>
      <c r="P122" s="11">
        <v>1</v>
      </c>
      <c r="Q122" s="35" t="s">
        <v>26</v>
      </c>
      <c r="R122" s="3">
        <v>42859</v>
      </c>
      <c r="S122" s="3">
        <v>42767</v>
      </c>
      <c r="T122" s="3">
        <f>S122+298</f>
        <v>43065</v>
      </c>
      <c r="U122" s="11" t="s">
        <v>2291</v>
      </c>
      <c r="V122" s="11" t="s">
        <v>27</v>
      </c>
      <c r="W122" s="11" t="s">
        <v>1936</v>
      </c>
      <c r="X122" s="16">
        <v>84029679153</v>
      </c>
      <c r="Y122" s="11" t="s">
        <v>2261</v>
      </c>
      <c r="Z122" s="16" t="s">
        <v>2277</v>
      </c>
      <c r="AA122" s="35" t="s">
        <v>31</v>
      </c>
      <c r="AB122" s="3">
        <f t="shared" si="7"/>
        <v>42949</v>
      </c>
      <c r="AC122" s="3">
        <v>43002</v>
      </c>
      <c r="AD122" s="3">
        <f t="shared" si="8"/>
        <v>43337</v>
      </c>
      <c r="AE122" s="3">
        <v>43406</v>
      </c>
      <c r="AF122" s="11" t="s">
        <v>2293</v>
      </c>
      <c r="AG122" s="3">
        <v>43433</v>
      </c>
      <c r="AH122" s="3">
        <v>43406</v>
      </c>
      <c r="AI122" s="4" t="s">
        <v>2502</v>
      </c>
      <c r="AJ122" s="4"/>
      <c r="AK122" s="4" t="s">
        <v>2512</v>
      </c>
      <c r="AO122" s="19" t="e">
        <v>#N/A</v>
      </c>
      <c r="AP122" s="19" t="e">
        <v>#N/A</v>
      </c>
      <c r="AQ122" s="19" t="e">
        <v>#N/A</v>
      </c>
      <c r="AR122" s="19" t="e">
        <f>VLOOKUP(A122,#REF!,12,0)</f>
        <v>#REF!</v>
      </c>
      <c r="AS122" s="19" t="e">
        <f t="shared" si="9"/>
        <v>#REF!</v>
      </c>
      <c r="AX122" s="19" t="e">
        <v>#N/A</v>
      </c>
      <c r="AY122" s="19" t="b">
        <v>1</v>
      </c>
      <c r="AZ122" s="19">
        <v>9900</v>
      </c>
    </row>
    <row r="123" spans="1:52" ht="15" hidden="1" customHeight="1">
      <c r="A123" s="19" t="s">
        <v>2663</v>
      </c>
      <c r="C123" s="72">
        <f t="shared" si="5"/>
        <v>84031741051</v>
      </c>
      <c r="D123" s="11">
        <v>119</v>
      </c>
      <c r="E123" s="12" t="s">
        <v>25</v>
      </c>
      <c r="F123" s="12" t="s">
        <v>109</v>
      </c>
      <c r="G123" s="4" t="s">
        <v>111</v>
      </c>
      <c r="H123" s="4" t="s">
        <v>171</v>
      </c>
      <c r="I123" s="4" t="s">
        <v>495</v>
      </c>
      <c r="J123" s="12" t="s">
        <v>1215</v>
      </c>
      <c r="K123" s="33" t="s">
        <v>1399</v>
      </c>
      <c r="L123" s="34"/>
      <c r="M123" s="4" t="str">
        <f t="shared" si="6"/>
        <v>HAT-DHINGIAMUNDA HATIBANDHA SINAPALI</v>
      </c>
      <c r="N123" s="11" t="s">
        <v>26</v>
      </c>
      <c r="O123" s="11">
        <v>24</v>
      </c>
      <c r="P123" s="11">
        <v>1</v>
      </c>
      <c r="Q123" s="35" t="s">
        <v>26</v>
      </c>
      <c r="R123" s="3">
        <v>42984</v>
      </c>
      <c r="S123" s="3">
        <v>42892</v>
      </c>
      <c r="T123" s="3">
        <v>43166</v>
      </c>
      <c r="U123" s="11" t="s">
        <v>2290</v>
      </c>
      <c r="V123" s="11" t="s">
        <v>27</v>
      </c>
      <c r="W123" s="11" t="s">
        <v>1936</v>
      </c>
      <c r="X123" s="16">
        <v>84031741051</v>
      </c>
      <c r="Y123" s="11" t="s">
        <v>2261</v>
      </c>
      <c r="Z123" s="16" t="s">
        <v>2277</v>
      </c>
      <c r="AA123" s="35" t="s">
        <v>31</v>
      </c>
      <c r="AB123" s="3">
        <f t="shared" si="7"/>
        <v>43074</v>
      </c>
      <c r="AC123" s="3">
        <v>43002</v>
      </c>
      <c r="AD123" s="3">
        <f t="shared" si="8"/>
        <v>43462</v>
      </c>
      <c r="AE123" s="3">
        <v>43486</v>
      </c>
      <c r="AF123" s="4" t="s">
        <v>2293</v>
      </c>
      <c r="AG123" s="3">
        <v>43486</v>
      </c>
      <c r="AH123" s="3">
        <v>43486</v>
      </c>
      <c r="AI123" s="4" t="s">
        <v>2502</v>
      </c>
      <c r="AJ123" s="7"/>
      <c r="AK123" s="4" t="s">
        <v>2512</v>
      </c>
      <c r="AO123" s="19" t="e">
        <v>#N/A</v>
      </c>
      <c r="AP123" s="19" t="e">
        <v>#N/A</v>
      </c>
      <c r="AQ123" s="19" t="e">
        <v>#N/A</v>
      </c>
      <c r="AR123" s="19" t="e">
        <f>VLOOKUP(A123,#REF!,12,0)</f>
        <v>#REF!</v>
      </c>
      <c r="AS123" s="19" t="e">
        <f t="shared" si="9"/>
        <v>#REF!</v>
      </c>
      <c r="AX123" s="19" t="e">
        <v>#N/A</v>
      </c>
      <c r="AY123" s="19" t="b">
        <v>1</v>
      </c>
      <c r="AZ123" s="19">
        <v>1000</v>
      </c>
    </row>
    <row r="124" spans="1:52" ht="15" hidden="1" customHeight="1">
      <c r="A124" s="19" t="s">
        <v>2664</v>
      </c>
      <c r="C124" s="72">
        <f t="shared" si="5"/>
        <v>84028529028</v>
      </c>
      <c r="D124" s="11">
        <v>120</v>
      </c>
      <c r="E124" s="12" t="s">
        <v>25</v>
      </c>
      <c r="F124" s="12" t="s">
        <v>109</v>
      </c>
      <c r="G124" s="4" t="s">
        <v>111</v>
      </c>
      <c r="H124" s="4" t="s">
        <v>168</v>
      </c>
      <c r="I124" s="5" t="s">
        <v>496</v>
      </c>
      <c r="J124" s="6" t="s">
        <v>497</v>
      </c>
      <c r="K124" s="14" t="s">
        <v>1400</v>
      </c>
      <c r="L124" s="15" t="s">
        <v>1673</v>
      </c>
      <c r="M124" s="4" t="str">
        <f t="shared" si="6"/>
        <v>CHARPALI HATIBANDHA SINAPALI</v>
      </c>
      <c r="N124" s="20" t="s">
        <v>26</v>
      </c>
      <c r="O124" s="20">
        <v>19</v>
      </c>
      <c r="P124" s="20">
        <v>0</v>
      </c>
      <c r="Q124" s="35" t="s">
        <v>26</v>
      </c>
      <c r="R124" s="21">
        <v>42697</v>
      </c>
      <c r="S124" s="21">
        <v>42617</v>
      </c>
      <c r="T124" s="3">
        <f>S124+255</f>
        <v>42872</v>
      </c>
      <c r="U124" s="11" t="s">
        <v>2291</v>
      </c>
      <c r="V124" s="20" t="s">
        <v>27</v>
      </c>
      <c r="W124" s="20" t="s">
        <v>1936</v>
      </c>
      <c r="X124" s="27" t="s">
        <v>1955</v>
      </c>
      <c r="Y124" s="20" t="s">
        <v>2261</v>
      </c>
      <c r="Z124" s="26" t="s">
        <v>2277</v>
      </c>
      <c r="AA124" s="17" t="s">
        <v>31</v>
      </c>
      <c r="AB124" s="3">
        <f t="shared" si="7"/>
        <v>42799</v>
      </c>
      <c r="AC124" s="3">
        <v>43002</v>
      </c>
      <c r="AD124" s="3">
        <f t="shared" si="8"/>
        <v>43187</v>
      </c>
      <c r="AE124" s="21">
        <v>43279</v>
      </c>
      <c r="AF124" s="4" t="s">
        <v>2293</v>
      </c>
      <c r="AG124" s="3">
        <v>43406</v>
      </c>
      <c r="AH124" s="3">
        <v>43433</v>
      </c>
      <c r="AI124" s="4" t="s">
        <v>2502</v>
      </c>
      <c r="AJ124" s="4"/>
      <c r="AK124" s="4" t="s">
        <v>2512</v>
      </c>
      <c r="AO124" s="19" t="e">
        <v>#N/A</v>
      </c>
      <c r="AP124" s="19" t="e">
        <v>#N/A</v>
      </c>
      <c r="AQ124" s="19" t="e">
        <v>#N/A</v>
      </c>
      <c r="AR124" s="19" t="e">
        <f>VLOOKUP(A124,#REF!,12,0)</f>
        <v>#REF!</v>
      </c>
      <c r="AS124" s="19" t="e">
        <f t="shared" si="9"/>
        <v>#REF!</v>
      </c>
      <c r="AX124" s="19" t="e">
        <v>#N/A</v>
      </c>
      <c r="AY124" s="19" t="b">
        <v>1</v>
      </c>
      <c r="AZ124" s="19">
        <v>2100</v>
      </c>
    </row>
    <row r="125" spans="1:52" ht="15" customHeight="1">
      <c r="A125" s="19" t="s">
        <v>2665</v>
      </c>
      <c r="C125" s="72">
        <f t="shared" si="5"/>
        <v>84029134798</v>
      </c>
      <c r="D125" s="11">
        <v>121</v>
      </c>
      <c r="E125" s="12" t="s">
        <v>25</v>
      </c>
      <c r="F125" s="12" t="s">
        <v>109</v>
      </c>
      <c r="G125" s="4" t="s">
        <v>111</v>
      </c>
      <c r="H125" s="4" t="s">
        <v>167</v>
      </c>
      <c r="I125" s="5" t="s">
        <v>498</v>
      </c>
      <c r="J125" s="6" t="s">
        <v>499</v>
      </c>
      <c r="K125" s="14" t="s">
        <v>1401</v>
      </c>
      <c r="L125" s="15" t="s">
        <v>1674</v>
      </c>
      <c r="M125" s="4" t="str">
        <f t="shared" si="6"/>
        <v>GIDHMAL HATIBANDHA SINAPALI</v>
      </c>
      <c r="N125" s="20" t="s">
        <v>26</v>
      </c>
      <c r="O125" s="20">
        <v>31</v>
      </c>
      <c r="P125" s="20">
        <v>0</v>
      </c>
      <c r="Q125" s="35" t="s">
        <v>26</v>
      </c>
      <c r="R125" s="21">
        <v>42679</v>
      </c>
      <c r="S125" s="21">
        <v>42614</v>
      </c>
      <c r="T125" s="3">
        <f>S125+255</f>
        <v>42869</v>
      </c>
      <c r="U125" s="11" t="s">
        <v>2291</v>
      </c>
      <c r="V125" s="20" t="s">
        <v>27</v>
      </c>
      <c r="W125" s="20" t="s">
        <v>1936</v>
      </c>
      <c r="X125" s="27" t="s">
        <v>1956</v>
      </c>
      <c r="Y125" s="20" t="s">
        <v>2261</v>
      </c>
      <c r="Z125" s="26" t="s">
        <v>2277</v>
      </c>
      <c r="AA125" s="17" t="s">
        <v>31</v>
      </c>
      <c r="AB125" s="3">
        <f t="shared" si="7"/>
        <v>42796</v>
      </c>
      <c r="AC125" s="21">
        <v>43002</v>
      </c>
      <c r="AD125" s="3">
        <f t="shared" si="8"/>
        <v>43184</v>
      </c>
      <c r="AE125" s="21">
        <v>43279</v>
      </c>
      <c r="AF125" s="4" t="s">
        <v>2293</v>
      </c>
      <c r="AG125" s="3">
        <v>43406</v>
      </c>
      <c r="AH125" s="3">
        <v>43433</v>
      </c>
      <c r="AI125" s="4" t="s">
        <v>2502</v>
      </c>
      <c r="AJ125" s="4"/>
      <c r="AK125" s="4" t="s">
        <v>2512</v>
      </c>
      <c r="AO125" s="19" t="e">
        <v>#N/A</v>
      </c>
      <c r="AP125" s="19" t="e">
        <v>#N/A</v>
      </c>
      <c r="AQ125" s="19" t="e">
        <v>#N/A</v>
      </c>
      <c r="AR125" s="19" t="e">
        <f>VLOOKUP(A125,#REF!,12,0)</f>
        <v>#REF!</v>
      </c>
      <c r="AS125" s="19" t="e">
        <f t="shared" si="9"/>
        <v>#REF!</v>
      </c>
      <c r="AX125" s="19" t="e">
        <v>#N/A</v>
      </c>
      <c r="AY125" s="19" t="b">
        <v>1</v>
      </c>
      <c r="AZ125" s="19">
        <v>3200</v>
      </c>
    </row>
    <row r="126" spans="1:52" ht="15" customHeight="1">
      <c r="A126" s="19" t="s">
        <v>2666</v>
      </c>
      <c r="C126" s="72">
        <f t="shared" si="5"/>
        <v>84029376192</v>
      </c>
      <c r="D126" s="11">
        <v>122</v>
      </c>
      <c r="E126" s="12" t="s">
        <v>25</v>
      </c>
      <c r="F126" s="12" t="s">
        <v>109</v>
      </c>
      <c r="G126" s="4" t="s">
        <v>111</v>
      </c>
      <c r="H126" s="4" t="s">
        <v>166</v>
      </c>
      <c r="I126" s="5" t="s">
        <v>358</v>
      </c>
      <c r="J126" s="6" t="s">
        <v>500</v>
      </c>
      <c r="K126" s="14" t="s">
        <v>1402</v>
      </c>
      <c r="L126" s="15" t="s">
        <v>1675</v>
      </c>
      <c r="M126" s="4" t="str">
        <f t="shared" si="6"/>
        <v>BUSSTANDPADA HATIBANDHA SINAPALI</v>
      </c>
      <c r="N126" s="20" t="s">
        <v>26</v>
      </c>
      <c r="O126" s="20">
        <v>27</v>
      </c>
      <c r="P126" s="20">
        <v>0</v>
      </c>
      <c r="Q126" s="35" t="s">
        <v>26</v>
      </c>
      <c r="R126" s="21">
        <v>42671</v>
      </c>
      <c r="S126" s="21">
        <v>42559</v>
      </c>
      <c r="T126" s="3">
        <f>S126+255</f>
        <v>42814</v>
      </c>
      <c r="U126" s="11" t="s">
        <v>2291</v>
      </c>
      <c r="V126" s="20" t="s">
        <v>27</v>
      </c>
      <c r="W126" s="20" t="s">
        <v>1936</v>
      </c>
      <c r="X126" s="27" t="s">
        <v>1957</v>
      </c>
      <c r="Y126" s="20" t="s">
        <v>2261</v>
      </c>
      <c r="Z126" s="26" t="s">
        <v>2277</v>
      </c>
      <c r="AA126" s="17" t="s">
        <v>31</v>
      </c>
      <c r="AB126" s="3">
        <f t="shared" si="7"/>
        <v>42741</v>
      </c>
      <c r="AC126" s="21">
        <v>43002</v>
      </c>
      <c r="AD126" s="3">
        <f t="shared" si="8"/>
        <v>43129</v>
      </c>
      <c r="AE126" s="21">
        <v>43279</v>
      </c>
      <c r="AF126" s="4" t="s">
        <v>2293</v>
      </c>
      <c r="AG126" s="3">
        <v>43406</v>
      </c>
      <c r="AH126" s="3">
        <v>43433</v>
      </c>
      <c r="AI126" s="4" t="s">
        <v>2502</v>
      </c>
      <c r="AJ126" s="7"/>
      <c r="AK126" s="4" t="s">
        <v>2512</v>
      </c>
      <c r="AO126" s="19" t="e">
        <v>#N/A</v>
      </c>
      <c r="AP126" s="19" t="e">
        <v>#N/A</v>
      </c>
      <c r="AQ126" s="19" t="e">
        <v>#N/A</v>
      </c>
      <c r="AR126" s="19" t="e">
        <f>VLOOKUP(A126,#REF!,12,0)</f>
        <v>#REF!</v>
      </c>
      <c r="AS126" s="19" t="e">
        <f t="shared" si="9"/>
        <v>#REF!</v>
      </c>
      <c r="AX126" s="19" t="e">
        <v>#N/A</v>
      </c>
      <c r="AY126" s="19" t="b">
        <v>1</v>
      </c>
      <c r="AZ126" s="19">
        <v>4300</v>
      </c>
    </row>
    <row r="127" spans="1:52" s="10" customFormat="1" ht="15" hidden="1" customHeight="1">
      <c r="A127" s="19" t="s">
        <v>2667</v>
      </c>
      <c r="B127" s="19"/>
      <c r="C127" s="72">
        <f t="shared" si="5"/>
        <v>84029402828</v>
      </c>
      <c r="D127" s="11">
        <v>123</v>
      </c>
      <c r="E127" s="12" t="s">
        <v>25</v>
      </c>
      <c r="F127" s="12" t="s">
        <v>109</v>
      </c>
      <c r="G127" s="4" t="s">
        <v>111</v>
      </c>
      <c r="H127" s="4" t="s">
        <v>171</v>
      </c>
      <c r="I127" s="4" t="s">
        <v>501</v>
      </c>
      <c r="J127" s="12" t="s">
        <v>502</v>
      </c>
      <c r="K127" s="33" t="s">
        <v>1403</v>
      </c>
      <c r="L127" s="34" t="s">
        <v>1676</v>
      </c>
      <c r="M127" s="4" t="str">
        <f t="shared" si="6"/>
        <v>HAT-DHINGIAMUNDA HATIBANDHA SINAPALI</v>
      </c>
      <c r="N127" s="11" t="s">
        <v>26</v>
      </c>
      <c r="O127" s="11">
        <v>20</v>
      </c>
      <c r="P127" s="11">
        <v>0</v>
      </c>
      <c r="Q127" s="35" t="s">
        <v>26</v>
      </c>
      <c r="R127" s="3">
        <v>42725</v>
      </c>
      <c r="S127" s="3">
        <v>42670</v>
      </c>
      <c r="T127" s="3">
        <v>42938</v>
      </c>
      <c r="U127" s="11" t="s">
        <v>2290</v>
      </c>
      <c r="V127" s="11" t="s">
        <v>27</v>
      </c>
      <c r="W127" s="11" t="s">
        <v>1936</v>
      </c>
      <c r="X127" s="16" t="s">
        <v>1958</v>
      </c>
      <c r="Y127" s="11" t="s">
        <v>2261</v>
      </c>
      <c r="Z127" s="16" t="s">
        <v>2277</v>
      </c>
      <c r="AA127" s="35" t="s">
        <v>31</v>
      </c>
      <c r="AB127" s="3">
        <f t="shared" si="7"/>
        <v>42852</v>
      </c>
      <c r="AC127" s="3">
        <v>43002</v>
      </c>
      <c r="AD127" s="3">
        <f t="shared" si="8"/>
        <v>43240</v>
      </c>
      <c r="AE127" s="3">
        <v>43325</v>
      </c>
      <c r="AF127" s="11" t="s">
        <v>2293</v>
      </c>
      <c r="AG127" s="3">
        <v>43433</v>
      </c>
      <c r="AH127" s="3">
        <v>43406</v>
      </c>
      <c r="AI127" s="4" t="s">
        <v>2502</v>
      </c>
      <c r="AJ127" s="4"/>
      <c r="AK127" s="4" t="s">
        <v>2512</v>
      </c>
      <c r="AL127" s="19"/>
      <c r="AM127" s="19"/>
      <c r="AN127" s="19"/>
      <c r="AO127" s="19" t="e">
        <v>#N/A</v>
      </c>
      <c r="AP127" s="19" t="e">
        <v>#N/A</v>
      </c>
      <c r="AQ127" s="19" t="e">
        <v>#N/A</v>
      </c>
      <c r="AR127" s="19" t="e">
        <f>VLOOKUP(A127,#REF!,12,0)</f>
        <v>#REF!</v>
      </c>
      <c r="AS127" s="19" t="e">
        <f t="shared" si="9"/>
        <v>#REF!</v>
      </c>
      <c r="AX127" s="19" t="e">
        <v>#N/A</v>
      </c>
      <c r="AY127" s="19" t="b">
        <v>1</v>
      </c>
      <c r="AZ127" s="19">
        <v>5400</v>
      </c>
    </row>
    <row r="128" spans="1:52" ht="15" hidden="1" customHeight="1">
      <c r="A128" s="19" t="s">
        <v>2668</v>
      </c>
      <c r="C128" s="72">
        <f t="shared" si="5"/>
        <v>84029469215</v>
      </c>
      <c r="D128" s="11">
        <v>124</v>
      </c>
      <c r="E128" s="12" t="s">
        <v>25</v>
      </c>
      <c r="F128" s="12" t="s">
        <v>109</v>
      </c>
      <c r="G128" s="4" t="s">
        <v>111</v>
      </c>
      <c r="H128" s="4" t="s">
        <v>170</v>
      </c>
      <c r="I128" s="4" t="s">
        <v>85</v>
      </c>
      <c r="J128" s="12" t="s">
        <v>79</v>
      </c>
      <c r="K128" s="33" t="s">
        <v>1404</v>
      </c>
      <c r="L128" s="34" t="s">
        <v>1677</v>
      </c>
      <c r="M128" s="4" t="str">
        <f t="shared" si="6"/>
        <v>HATIBANDHA-III HATIBANDHA SINAPALI</v>
      </c>
      <c r="N128" s="11" t="s">
        <v>26</v>
      </c>
      <c r="O128" s="11">
        <v>19</v>
      </c>
      <c r="P128" s="11">
        <v>0</v>
      </c>
      <c r="Q128" s="35" t="s">
        <v>26</v>
      </c>
      <c r="R128" s="3">
        <v>42711</v>
      </c>
      <c r="S128" s="3">
        <v>42629</v>
      </c>
      <c r="T128" s="3">
        <v>42898</v>
      </c>
      <c r="U128" s="11" t="s">
        <v>2290</v>
      </c>
      <c r="V128" s="11" t="s">
        <v>27</v>
      </c>
      <c r="W128" s="11" t="s">
        <v>1936</v>
      </c>
      <c r="X128" s="16" t="s">
        <v>1959</v>
      </c>
      <c r="Y128" s="11" t="s">
        <v>2261</v>
      </c>
      <c r="Z128" s="16" t="s">
        <v>2277</v>
      </c>
      <c r="AA128" s="35" t="s">
        <v>31</v>
      </c>
      <c r="AB128" s="3">
        <f t="shared" si="7"/>
        <v>42811</v>
      </c>
      <c r="AC128" s="3">
        <v>43002</v>
      </c>
      <c r="AD128" s="3">
        <f t="shared" si="8"/>
        <v>43199</v>
      </c>
      <c r="AE128" s="3">
        <v>43325</v>
      </c>
      <c r="AF128" s="11" t="s">
        <v>2293</v>
      </c>
      <c r="AG128" s="3">
        <v>43433</v>
      </c>
      <c r="AH128" s="3">
        <v>43433</v>
      </c>
      <c r="AI128" s="4" t="s">
        <v>2502</v>
      </c>
      <c r="AJ128" s="4"/>
      <c r="AK128" s="4" t="s">
        <v>2512</v>
      </c>
      <c r="AO128" s="19" t="e">
        <v>#N/A</v>
      </c>
      <c r="AP128" s="19" t="e">
        <v>#N/A</v>
      </c>
      <c r="AQ128" s="19" t="e">
        <v>#N/A</v>
      </c>
      <c r="AR128" s="19" t="e">
        <f>VLOOKUP(A128,#REF!,12,0)</f>
        <v>#REF!</v>
      </c>
      <c r="AS128" s="19" t="e">
        <f t="shared" si="9"/>
        <v>#REF!</v>
      </c>
      <c r="AX128" s="19" t="e">
        <v>#N/A</v>
      </c>
      <c r="AY128" s="19" t="b">
        <v>1</v>
      </c>
      <c r="AZ128" s="19">
        <v>6500</v>
      </c>
    </row>
    <row r="129" spans="1:52" ht="15" hidden="1" customHeight="1">
      <c r="A129" s="19" t="s">
        <v>2669</v>
      </c>
      <c r="C129" s="72">
        <f t="shared" si="5"/>
        <v>30952592375</v>
      </c>
      <c r="D129" s="11">
        <v>125</v>
      </c>
      <c r="E129" s="12" t="s">
        <v>25</v>
      </c>
      <c r="F129" s="12" t="s">
        <v>109</v>
      </c>
      <c r="G129" s="4" t="s">
        <v>111</v>
      </c>
      <c r="H129" s="4" t="s">
        <v>166</v>
      </c>
      <c r="I129" s="4" t="s">
        <v>503</v>
      </c>
      <c r="J129" s="12" t="s">
        <v>1216</v>
      </c>
      <c r="K129" s="33" t="s">
        <v>1405</v>
      </c>
      <c r="L129" s="34"/>
      <c r="M129" s="4" t="str">
        <f t="shared" si="6"/>
        <v>BUSSTANDPADA HATIBANDHA SINAPALI</v>
      </c>
      <c r="N129" s="11" t="s">
        <v>26</v>
      </c>
      <c r="O129" s="11">
        <v>24</v>
      </c>
      <c r="P129" s="11">
        <v>1</v>
      </c>
      <c r="Q129" s="35" t="s">
        <v>26</v>
      </c>
      <c r="R129" s="3">
        <v>43073</v>
      </c>
      <c r="S129" s="3">
        <v>42950</v>
      </c>
      <c r="T129" s="3">
        <v>43220</v>
      </c>
      <c r="U129" s="11" t="s">
        <v>2291</v>
      </c>
      <c r="V129" s="11" t="s">
        <v>28</v>
      </c>
      <c r="W129" s="11" t="s">
        <v>29</v>
      </c>
      <c r="X129" s="16">
        <v>30952592375</v>
      </c>
      <c r="Y129" s="11" t="s">
        <v>2262</v>
      </c>
      <c r="Z129" s="16" t="s">
        <v>2270</v>
      </c>
      <c r="AA129" s="11" t="s">
        <v>2300</v>
      </c>
      <c r="AB129" s="3">
        <f t="shared" si="7"/>
        <v>43132</v>
      </c>
      <c r="AC129" s="3">
        <v>43002</v>
      </c>
      <c r="AD129" s="3">
        <f t="shared" si="8"/>
        <v>43520</v>
      </c>
      <c r="AE129" s="3">
        <v>43544</v>
      </c>
      <c r="AF129" s="4" t="s">
        <v>2293</v>
      </c>
      <c r="AG129" s="3">
        <v>43552</v>
      </c>
      <c r="AH129" s="3">
        <v>43552</v>
      </c>
      <c r="AI129" s="4" t="s">
        <v>2502</v>
      </c>
      <c r="AJ129" s="7"/>
      <c r="AK129" s="4" t="s">
        <v>2512</v>
      </c>
      <c r="AO129" s="19" t="e">
        <v>#N/A</v>
      </c>
      <c r="AP129" s="19" t="e">
        <v>#N/A</v>
      </c>
      <c r="AQ129" s="19" t="e">
        <v>#N/A</v>
      </c>
      <c r="AR129" s="19" t="e">
        <f>VLOOKUP(A129,#REF!,12,0)</f>
        <v>#REF!</v>
      </c>
      <c r="AS129" s="19" t="e">
        <f t="shared" si="9"/>
        <v>#REF!</v>
      </c>
      <c r="AX129" s="19" t="e">
        <v>#N/A</v>
      </c>
      <c r="AY129" s="19" t="b">
        <v>1</v>
      </c>
      <c r="AZ129" s="19">
        <v>7600</v>
      </c>
    </row>
    <row r="130" spans="1:52" s="10" customFormat="1" ht="15" hidden="1" customHeight="1">
      <c r="A130" s="19" t="s">
        <v>2670</v>
      </c>
      <c r="B130" s="19"/>
      <c r="C130" s="72">
        <f t="shared" si="5"/>
        <v>31894502955</v>
      </c>
      <c r="D130" s="11">
        <v>126</v>
      </c>
      <c r="E130" s="12" t="s">
        <v>25</v>
      </c>
      <c r="F130" s="12" t="s">
        <v>109</v>
      </c>
      <c r="G130" s="4" t="s">
        <v>111</v>
      </c>
      <c r="H130" s="4" t="s">
        <v>172</v>
      </c>
      <c r="I130" s="4" t="s">
        <v>504</v>
      </c>
      <c r="J130" s="12" t="s">
        <v>1217</v>
      </c>
      <c r="K130" s="33" t="s">
        <v>1406</v>
      </c>
      <c r="L130" s="34"/>
      <c r="M130" s="4" t="str">
        <f t="shared" si="6"/>
        <v>HAT-SARADHAPUR HATIBANDHA SINAPALI</v>
      </c>
      <c r="N130" s="11" t="s">
        <v>26</v>
      </c>
      <c r="O130" s="11">
        <v>24</v>
      </c>
      <c r="P130" s="11">
        <v>1</v>
      </c>
      <c r="Q130" s="35" t="s">
        <v>26</v>
      </c>
      <c r="R130" s="3">
        <v>42753</v>
      </c>
      <c r="S130" s="3">
        <v>42661</v>
      </c>
      <c r="T130" s="3">
        <v>42932</v>
      </c>
      <c r="U130" s="11" t="s">
        <v>2291</v>
      </c>
      <c r="V130" s="11" t="s">
        <v>28</v>
      </c>
      <c r="W130" s="11" t="s">
        <v>29</v>
      </c>
      <c r="X130" s="16">
        <v>31894502955</v>
      </c>
      <c r="Y130" s="11" t="s">
        <v>2262</v>
      </c>
      <c r="Z130" s="16" t="s">
        <v>2270</v>
      </c>
      <c r="AA130" s="11" t="s">
        <v>2300</v>
      </c>
      <c r="AB130" s="3">
        <f t="shared" si="7"/>
        <v>42843</v>
      </c>
      <c r="AC130" s="3">
        <v>43002</v>
      </c>
      <c r="AD130" s="3">
        <f t="shared" si="8"/>
        <v>43231</v>
      </c>
      <c r="AE130" s="3">
        <v>43325</v>
      </c>
      <c r="AF130" s="11" t="s">
        <v>2293</v>
      </c>
      <c r="AG130" s="3">
        <v>43433</v>
      </c>
      <c r="AH130" s="3">
        <v>43433</v>
      </c>
      <c r="AI130" s="4" t="s">
        <v>2502</v>
      </c>
      <c r="AJ130" s="7"/>
      <c r="AK130" s="4" t="s">
        <v>2512</v>
      </c>
      <c r="AL130" s="19"/>
      <c r="AM130" s="19"/>
      <c r="AN130" s="19"/>
      <c r="AO130" s="19" t="e">
        <v>#N/A</v>
      </c>
      <c r="AP130" s="19" t="e">
        <v>#N/A</v>
      </c>
      <c r="AQ130" s="19" t="e">
        <v>#N/A</v>
      </c>
      <c r="AR130" s="19" t="e">
        <f>VLOOKUP(A130,#REF!,12,0)</f>
        <v>#REF!</v>
      </c>
      <c r="AS130" s="19" t="e">
        <f t="shared" si="9"/>
        <v>#REF!</v>
      </c>
      <c r="AX130" s="19" t="e">
        <v>#N/A</v>
      </c>
      <c r="AY130" s="19" t="b">
        <v>1</v>
      </c>
      <c r="AZ130" s="19">
        <v>8700</v>
      </c>
    </row>
    <row r="131" spans="1:52" s="10" customFormat="1" ht="15" hidden="1" customHeight="1">
      <c r="A131" s="19" t="s">
        <v>2671</v>
      </c>
      <c r="B131" s="19"/>
      <c r="C131" s="72">
        <f t="shared" si="5"/>
        <v>32007436533</v>
      </c>
      <c r="D131" s="11">
        <v>127</v>
      </c>
      <c r="E131" s="12" t="s">
        <v>25</v>
      </c>
      <c r="F131" s="12" t="s">
        <v>109</v>
      </c>
      <c r="G131" s="4" t="s">
        <v>111</v>
      </c>
      <c r="H131" s="4" t="s">
        <v>169</v>
      </c>
      <c r="I131" s="4" t="s">
        <v>505</v>
      </c>
      <c r="J131" s="12" t="s">
        <v>1218</v>
      </c>
      <c r="K131" s="33" t="s">
        <v>1407</v>
      </c>
      <c r="L131" s="34"/>
      <c r="M131" s="4" t="str">
        <f t="shared" si="6"/>
        <v>HAT-MAHULPADA HATIBANDHA SINAPALI</v>
      </c>
      <c r="N131" s="11" t="s">
        <v>26</v>
      </c>
      <c r="O131" s="11">
        <v>24</v>
      </c>
      <c r="P131" s="11">
        <v>1</v>
      </c>
      <c r="Q131" s="35" t="s">
        <v>26</v>
      </c>
      <c r="R131" s="3">
        <v>42822</v>
      </c>
      <c r="S131" s="3">
        <v>42730</v>
      </c>
      <c r="T131" s="3">
        <v>43002</v>
      </c>
      <c r="U131" s="11" t="s">
        <v>2290</v>
      </c>
      <c r="V131" s="11" t="s">
        <v>28</v>
      </c>
      <c r="W131" s="11" t="s">
        <v>29</v>
      </c>
      <c r="X131" s="16">
        <v>32007436533</v>
      </c>
      <c r="Y131" s="11" t="s">
        <v>2262</v>
      </c>
      <c r="Z131" s="16" t="s">
        <v>2270</v>
      </c>
      <c r="AA131" s="11" t="s">
        <v>2300</v>
      </c>
      <c r="AB131" s="3">
        <f t="shared" si="7"/>
        <v>42912</v>
      </c>
      <c r="AC131" s="3">
        <v>43002</v>
      </c>
      <c r="AD131" s="3">
        <f t="shared" si="8"/>
        <v>43300</v>
      </c>
      <c r="AE131" s="3">
        <v>43325</v>
      </c>
      <c r="AF131" s="11" t="s">
        <v>2293</v>
      </c>
      <c r="AG131" s="3">
        <v>43433</v>
      </c>
      <c r="AH131" s="3">
        <v>43433</v>
      </c>
      <c r="AI131" s="4" t="s">
        <v>2502</v>
      </c>
      <c r="AJ131" s="4"/>
      <c r="AK131" s="4" t="s">
        <v>2512</v>
      </c>
      <c r="AL131" s="19"/>
      <c r="AM131" s="19"/>
      <c r="AN131" s="19"/>
      <c r="AO131" s="19" t="e">
        <v>#N/A</v>
      </c>
      <c r="AP131" s="19" t="e">
        <v>#N/A</v>
      </c>
      <c r="AQ131" s="19" t="e">
        <v>#N/A</v>
      </c>
      <c r="AR131" s="19" t="e">
        <f>VLOOKUP(A131,#REF!,12,0)</f>
        <v>#REF!</v>
      </c>
      <c r="AS131" s="19" t="e">
        <f t="shared" si="9"/>
        <v>#REF!</v>
      </c>
      <c r="AX131" s="19" t="e">
        <v>#N/A</v>
      </c>
      <c r="AY131" s="19" t="b">
        <v>1</v>
      </c>
      <c r="AZ131" s="19">
        <v>9800</v>
      </c>
    </row>
    <row r="132" spans="1:52" s="10" customFormat="1" ht="15" hidden="1" customHeight="1">
      <c r="A132" s="19" t="s">
        <v>2672</v>
      </c>
      <c r="B132" s="19"/>
      <c r="C132" s="72">
        <f t="shared" si="5"/>
        <v>32039942746</v>
      </c>
      <c r="D132" s="11">
        <v>128</v>
      </c>
      <c r="E132" s="12" t="s">
        <v>25</v>
      </c>
      <c r="F132" s="12" t="s">
        <v>109</v>
      </c>
      <c r="G132" s="4" t="s">
        <v>111</v>
      </c>
      <c r="H132" s="4" t="s">
        <v>173</v>
      </c>
      <c r="I132" s="4" t="s">
        <v>506</v>
      </c>
      <c r="J132" s="12" t="s">
        <v>1219</v>
      </c>
      <c r="K132" s="33" t="s">
        <v>1408</v>
      </c>
      <c r="L132" s="34"/>
      <c r="M132" s="4" t="str">
        <f t="shared" si="6"/>
        <v>GHA-BAGPADA HATIBANDHA SINAPALI</v>
      </c>
      <c r="N132" s="11" t="s">
        <v>26</v>
      </c>
      <c r="O132" s="11">
        <v>24</v>
      </c>
      <c r="P132" s="11">
        <v>1</v>
      </c>
      <c r="Q132" s="35" t="s">
        <v>26</v>
      </c>
      <c r="R132" s="3">
        <v>42829</v>
      </c>
      <c r="S132" s="3">
        <v>42737</v>
      </c>
      <c r="T132" s="3">
        <v>43010</v>
      </c>
      <c r="U132" s="11" t="s">
        <v>2291</v>
      </c>
      <c r="V132" s="11" t="s">
        <v>28</v>
      </c>
      <c r="W132" s="11" t="s">
        <v>29</v>
      </c>
      <c r="X132" s="16">
        <v>32039942746</v>
      </c>
      <c r="Y132" s="11" t="s">
        <v>2262</v>
      </c>
      <c r="Z132" s="16" t="s">
        <v>2270</v>
      </c>
      <c r="AA132" s="11" t="s">
        <v>2300</v>
      </c>
      <c r="AB132" s="3">
        <f t="shared" si="7"/>
        <v>42919</v>
      </c>
      <c r="AC132" s="3">
        <v>43002</v>
      </c>
      <c r="AD132" s="3">
        <f t="shared" si="8"/>
        <v>43307</v>
      </c>
      <c r="AE132" s="3">
        <v>43325</v>
      </c>
      <c r="AF132" s="11" t="s">
        <v>2293</v>
      </c>
      <c r="AG132" s="3">
        <v>43433</v>
      </c>
      <c r="AH132" s="3">
        <v>43433</v>
      </c>
      <c r="AI132" s="4" t="s">
        <v>2502</v>
      </c>
      <c r="AJ132" s="4"/>
      <c r="AK132" s="4" t="s">
        <v>2512</v>
      </c>
      <c r="AL132" s="19"/>
      <c r="AM132" s="19"/>
      <c r="AN132" s="19"/>
      <c r="AO132" s="19" t="e">
        <v>#N/A</v>
      </c>
      <c r="AP132" s="19" t="e">
        <v>#N/A</v>
      </c>
      <c r="AQ132" s="19" t="e">
        <v>#N/A</v>
      </c>
      <c r="AR132" s="19" t="e">
        <f>VLOOKUP(A132,#REF!,12,0)</f>
        <v>#REF!</v>
      </c>
      <c r="AS132" s="19" t="e">
        <f t="shared" si="9"/>
        <v>#REF!</v>
      </c>
      <c r="AX132" s="19" t="e">
        <v>#N/A</v>
      </c>
      <c r="AY132" s="19" t="b">
        <v>1</v>
      </c>
      <c r="AZ132" s="19">
        <v>900</v>
      </c>
    </row>
    <row r="133" spans="1:52" ht="15" hidden="1" customHeight="1">
      <c r="A133" s="19" t="s">
        <v>2673</v>
      </c>
      <c r="C133" s="72">
        <f t="shared" ref="C133:C196" si="10">VALUE(X133)</f>
        <v>32129902778</v>
      </c>
      <c r="D133" s="11">
        <v>129</v>
      </c>
      <c r="E133" s="12" t="s">
        <v>25</v>
      </c>
      <c r="F133" s="12" t="s">
        <v>109</v>
      </c>
      <c r="G133" s="4" t="s">
        <v>111</v>
      </c>
      <c r="H133" s="4" t="s">
        <v>174</v>
      </c>
      <c r="I133" s="4" t="s">
        <v>507</v>
      </c>
      <c r="J133" s="12" t="s">
        <v>1220</v>
      </c>
      <c r="K133" s="33" t="s">
        <v>1409</v>
      </c>
      <c r="L133" s="34"/>
      <c r="M133" s="4" t="str">
        <f t="shared" ref="M133:M196" si="11">H133&amp;" "&amp;G133&amp;" "&amp;F133</f>
        <v>NADIGAON HATIBANDHA SINAPALI</v>
      </c>
      <c r="N133" s="11" t="s">
        <v>26</v>
      </c>
      <c r="O133" s="11">
        <v>24</v>
      </c>
      <c r="P133" s="11">
        <v>1</v>
      </c>
      <c r="Q133" s="35" t="s">
        <v>26</v>
      </c>
      <c r="R133" s="3">
        <v>42887</v>
      </c>
      <c r="S133" s="3">
        <v>42795</v>
      </c>
      <c r="T133" s="3">
        <v>43069</v>
      </c>
      <c r="U133" s="11" t="s">
        <v>2290</v>
      </c>
      <c r="V133" s="11" t="s">
        <v>28</v>
      </c>
      <c r="W133" s="11" t="s">
        <v>29</v>
      </c>
      <c r="X133" s="16">
        <v>32129902778</v>
      </c>
      <c r="Y133" s="11" t="s">
        <v>2262</v>
      </c>
      <c r="Z133" s="16" t="s">
        <v>2270</v>
      </c>
      <c r="AA133" s="11" t="s">
        <v>2300</v>
      </c>
      <c r="AB133" s="3">
        <f t="shared" ref="AB133:AB196" si="12">S133+182</f>
        <v>42977</v>
      </c>
      <c r="AC133" s="3">
        <v>43002</v>
      </c>
      <c r="AD133" s="3">
        <f t="shared" ref="AD133:AD196" si="13">S133+570</f>
        <v>43365</v>
      </c>
      <c r="AE133" s="3">
        <v>43409</v>
      </c>
      <c r="AF133" s="11" t="s">
        <v>2293</v>
      </c>
      <c r="AG133" s="3">
        <v>43433</v>
      </c>
      <c r="AH133" s="3">
        <v>43433</v>
      </c>
      <c r="AI133" s="4" t="s">
        <v>2502</v>
      </c>
      <c r="AJ133" s="7"/>
      <c r="AK133" s="4" t="s">
        <v>2512</v>
      </c>
      <c r="AO133" s="19" t="e">
        <v>#N/A</v>
      </c>
      <c r="AP133" s="19" t="e">
        <v>#N/A</v>
      </c>
      <c r="AQ133" s="19" t="e">
        <v>#N/A</v>
      </c>
      <c r="AR133" s="19" t="e">
        <f>VLOOKUP(A133,#REF!,12,0)</f>
        <v>#REF!</v>
      </c>
      <c r="AS133" s="19" t="e">
        <f t="shared" ref="AS133:AS196" si="14">AR133=G133</f>
        <v>#REF!</v>
      </c>
      <c r="AX133" s="19" t="e">
        <v>#N/A</v>
      </c>
      <c r="AY133" s="19" t="b">
        <v>1</v>
      </c>
      <c r="AZ133" s="19">
        <v>2000</v>
      </c>
    </row>
    <row r="134" spans="1:52" ht="15" hidden="1" customHeight="1">
      <c r="A134" s="19" t="s">
        <v>2674</v>
      </c>
      <c r="C134" s="72">
        <f t="shared" si="10"/>
        <v>32220308267</v>
      </c>
      <c r="D134" s="11">
        <v>130</v>
      </c>
      <c r="E134" s="12" t="s">
        <v>25</v>
      </c>
      <c r="F134" s="12" t="s">
        <v>109</v>
      </c>
      <c r="G134" s="4" t="s">
        <v>111</v>
      </c>
      <c r="H134" s="4" t="s">
        <v>175</v>
      </c>
      <c r="I134" s="4" t="s">
        <v>508</v>
      </c>
      <c r="J134" s="12" t="s">
        <v>1221</v>
      </c>
      <c r="K134" s="33" t="s">
        <v>1410</v>
      </c>
      <c r="L134" s="34"/>
      <c r="M134" s="4" t="str">
        <f t="shared" si="11"/>
        <v>GHANTIGUDA HATIBANDHA SINAPALI</v>
      </c>
      <c r="N134" s="11" t="s">
        <v>26</v>
      </c>
      <c r="O134" s="11">
        <v>24</v>
      </c>
      <c r="P134" s="11">
        <v>1</v>
      </c>
      <c r="Q134" s="35" t="s">
        <v>26</v>
      </c>
      <c r="R134" s="3">
        <v>42919</v>
      </c>
      <c r="S134" s="3">
        <v>42827</v>
      </c>
      <c r="T134" s="3">
        <v>43092</v>
      </c>
      <c r="U134" s="11" t="s">
        <v>2290</v>
      </c>
      <c r="V134" s="11" t="s">
        <v>28</v>
      </c>
      <c r="W134" s="11" t="s">
        <v>29</v>
      </c>
      <c r="X134" s="16">
        <v>32220308267</v>
      </c>
      <c r="Y134" s="11" t="s">
        <v>2262</v>
      </c>
      <c r="Z134" s="16" t="s">
        <v>2270</v>
      </c>
      <c r="AA134" s="11" t="s">
        <v>2300</v>
      </c>
      <c r="AB134" s="3">
        <f t="shared" si="12"/>
        <v>43009</v>
      </c>
      <c r="AC134" s="3">
        <v>43002</v>
      </c>
      <c r="AD134" s="3">
        <f t="shared" si="13"/>
        <v>43397</v>
      </c>
      <c r="AE134" s="3">
        <v>43449</v>
      </c>
      <c r="AF134" s="11" t="s">
        <v>2293</v>
      </c>
      <c r="AG134" s="3">
        <v>43472</v>
      </c>
      <c r="AH134" s="3">
        <v>43472</v>
      </c>
      <c r="AI134" s="4" t="s">
        <v>2502</v>
      </c>
      <c r="AJ134" s="4"/>
      <c r="AK134" s="4" t="s">
        <v>2512</v>
      </c>
      <c r="AO134" s="19" t="e">
        <v>#N/A</v>
      </c>
      <c r="AP134" s="19" t="e">
        <v>#N/A</v>
      </c>
      <c r="AQ134" s="19" t="e">
        <v>#N/A</v>
      </c>
      <c r="AR134" s="19" t="e">
        <f>VLOOKUP(A134,#REF!,12,0)</f>
        <v>#REF!</v>
      </c>
      <c r="AS134" s="19" t="e">
        <f t="shared" si="14"/>
        <v>#REF!</v>
      </c>
      <c r="AX134" s="19" t="e">
        <v>#N/A</v>
      </c>
      <c r="AY134" s="19" t="b">
        <v>1</v>
      </c>
      <c r="AZ134" s="19">
        <v>3100</v>
      </c>
    </row>
    <row r="135" spans="1:52" s="10" customFormat="1" ht="15" hidden="1" customHeight="1">
      <c r="A135" s="19" t="s">
        <v>2675</v>
      </c>
      <c r="B135" s="19"/>
      <c r="C135" s="72">
        <f t="shared" si="10"/>
        <v>32326289212</v>
      </c>
      <c r="D135" s="11">
        <v>131</v>
      </c>
      <c r="E135" s="12" t="s">
        <v>25</v>
      </c>
      <c r="F135" s="12" t="s">
        <v>109</v>
      </c>
      <c r="G135" s="4" t="s">
        <v>111</v>
      </c>
      <c r="H135" s="4" t="s">
        <v>174</v>
      </c>
      <c r="I135" s="5" t="s">
        <v>509</v>
      </c>
      <c r="J135" s="6" t="s">
        <v>1222</v>
      </c>
      <c r="K135" s="14" t="s">
        <v>1411</v>
      </c>
      <c r="L135" s="15"/>
      <c r="M135" s="4" t="str">
        <f t="shared" si="11"/>
        <v>NADIGAON HATIBANDHA SINAPALI</v>
      </c>
      <c r="N135" s="20" t="s">
        <v>26</v>
      </c>
      <c r="O135" s="20">
        <v>24</v>
      </c>
      <c r="P135" s="20">
        <v>1</v>
      </c>
      <c r="Q135" s="35" t="s">
        <v>26</v>
      </c>
      <c r="R135" s="21">
        <v>42502</v>
      </c>
      <c r="S135" s="21">
        <v>42410</v>
      </c>
      <c r="T135" s="3">
        <v>42676</v>
      </c>
      <c r="U135" s="11" t="s">
        <v>2291</v>
      </c>
      <c r="V135" s="20" t="s">
        <v>28</v>
      </c>
      <c r="W135" s="20" t="s">
        <v>29</v>
      </c>
      <c r="X135" s="27">
        <v>32326289212</v>
      </c>
      <c r="Y135" s="20" t="s">
        <v>2262</v>
      </c>
      <c r="Z135" s="26" t="s">
        <v>2270</v>
      </c>
      <c r="AA135" s="11" t="s">
        <v>2300</v>
      </c>
      <c r="AB135" s="3">
        <f t="shared" si="12"/>
        <v>42592</v>
      </c>
      <c r="AC135" s="21">
        <v>43002</v>
      </c>
      <c r="AD135" s="3">
        <f t="shared" si="13"/>
        <v>42980</v>
      </c>
      <c r="AE135" s="18">
        <v>43188</v>
      </c>
      <c r="AF135" s="4" t="s">
        <v>2293</v>
      </c>
      <c r="AG135" s="3">
        <v>43406</v>
      </c>
      <c r="AH135" s="3">
        <v>43433</v>
      </c>
      <c r="AI135" s="4" t="s">
        <v>2502</v>
      </c>
      <c r="AJ135" s="7"/>
      <c r="AK135" s="4" t="s">
        <v>2512</v>
      </c>
      <c r="AL135" s="19"/>
      <c r="AM135" s="19"/>
      <c r="AN135" s="19"/>
      <c r="AO135" s="19" t="e">
        <v>#N/A</v>
      </c>
      <c r="AP135" s="19" t="e">
        <v>#N/A</v>
      </c>
      <c r="AQ135" s="19" t="e">
        <v>#N/A</v>
      </c>
      <c r="AR135" s="19" t="e">
        <f>VLOOKUP(A135,#REF!,12,0)</f>
        <v>#REF!</v>
      </c>
      <c r="AS135" s="19" t="e">
        <f t="shared" si="14"/>
        <v>#REF!</v>
      </c>
      <c r="AX135" s="19" t="e">
        <v>#N/A</v>
      </c>
      <c r="AY135" s="19" t="b">
        <v>1</v>
      </c>
      <c r="AZ135" s="19">
        <v>4200</v>
      </c>
    </row>
    <row r="136" spans="1:52" s="46" customFormat="1" ht="15" hidden="1" customHeight="1">
      <c r="A136" s="19" t="s">
        <v>2676</v>
      </c>
      <c r="B136" s="19"/>
      <c r="C136" s="72">
        <f t="shared" si="10"/>
        <v>32456183248</v>
      </c>
      <c r="D136" s="11">
        <v>132</v>
      </c>
      <c r="E136" s="12" t="s">
        <v>25</v>
      </c>
      <c r="F136" s="12" t="s">
        <v>109</v>
      </c>
      <c r="G136" s="4" t="s">
        <v>111</v>
      </c>
      <c r="H136" s="4" t="s">
        <v>172</v>
      </c>
      <c r="I136" s="4" t="s">
        <v>510</v>
      </c>
      <c r="J136" s="12" t="s">
        <v>1223</v>
      </c>
      <c r="K136" s="33" t="s">
        <v>1412</v>
      </c>
      <c r="L136" s="34"/>
      <c r="M136" s="4" t="str">
        <f t="shared" si="11"/>
        <v>HAT-SARADHAPUR HATIBANDHA SINAPALI</v>
      </c>
      <c r="N136" s="11" t="s">
        <v>26</v>
      </c>
      <c r="O136" s="11">
        <v>24</v>
      </c>
      <c r="P136" s="11">
        <v>1</v>
      </c>
      <c r="Q136" s="35" t="s">
        <v>26</v>
      </c>
      <c r="R136" s="3">
        <v>43043</v>
      </c>
      <c r="S136" s="3">
        <v>42951</v>
      </c>
      <c r="T136" s="3">
        <v>43218</v>
      </c>
      <c r="U136" s="11" t="s">
        <v>2290</v>
      </c>
      <c r="V136" s="11" t="s">
        <v>28</v>
      </c>
      <c r="W136" s="11" t="s">
        <v>29</v>
      </c>
      <c r="X136" s="16">
        <v>32456183248</v>
      </c>
      <c r="Y136" s="11" t="s">
        <v>2262</v>
      </c>
      <c r="Z136" s="16" t="s">
        <v>2270</v>
      </c>
      <c r="AA136" s="11" t="s">
        <v>2300</v>
      </c>
      <c r="AB136" s="3">
        <f t="shared" si="12"/>
        <v>43133</v>
      </c>
      <c r="AC136" s="3">
        <v>43002</v>
      </c>
      <c r="AD136" s="3">
        <f t="shared" si="13"/>
        <v>43521</v>
      </c>
      <c r="AE136" s="3">
        <v>43544</v>
      </c>
      <c r="AF136" s="4" t="s">
        <v>2293</v>
      </c>
      <c r="AG136" s="3">
        <v>43552</v>
      </c>
      <c r="AH136" s="3">
        <v>43552</v>
      </c>
      <c r="AI136" s="4" t="s">
        <v>2502</v>
      </c>
      <c r="AJ136" s="4"/>
      <c r="AK136" s="4" t="s">
        <v>2512</v>
      </c>
      <c r="AL136" s="19"/>
      <c r="AM136" s="19"/>
      <c r="AN136" s="19"/>
      <c r="AO136" s="19" t="e">
        <v>#N/A</v>
      </c>
      <c r="AP136" s="19" t="e">
        <v>#N/A</v>
      </c>
      <c r="AQ136" s="19" t="e">
        <v>#N/A</v>
      </c>
      <c r="AR136" s="19" t="e">
        <f>VLOOKUP(A136,#REF!,12,0)</f>
        <v>#REF!</v>
      </c>
      <c r="AS136" s="19" t="e">
        <f t="shared" si="14"/>
        <v>#REF!</v>
      </c>
      <c r="AX136" s="19" t="e">
        <v>#N/A</v>
      </c>
      <c r="AY136" s="19" t="b">
        <v>1</v>
      </c>
      <c r="AZ136" s="19">
        <v>5300</v>
      </c>
    </row>
    <row r="137" spans="1:52" s="10" customFormat="1" ht="15" hidden="1" customHeight="1">
      <c r="A137" s="19" t="s">
        <v>2677</v>
      </c>
      <c r="B137" s="19"/>
      <c r="C137" s="72">
        <f t="shared" si="10"/>
        <v>32489858045</v>
      </c>
      <c r="D137" s="11">
        <v>133</v>
      </c>
      <c r="E137" s="12" t="s">
        <v>25</v>
      </c>
      <c r="F137" s="12" t="s">
        <v>109</v>
      </c>
      <c r="G137" s="4" t="s">
        <v>111</v>
      </c>
      <c r="H137" s="4" t="s">
        <v>168</v>
      </c>
      <c r="I137" s="4" t="s">
        <v>511</v>
      </c>
      <c r="J137" s="12" t="s">
        <v>512</v>
      </c>
      <c r="K137" s="33" t="s">
        <v>1413</v>
      </c>
      <c r="L137" s="34" t="s">
        <v>1678</v>
      </c>
      <c r="M137" s="4" t="str">
        <f t="shared" si="11"/>
        <v>CHARPALI HATIBANDHA SINAPALI</v>
      </c>
      <c r="N137" s="11" t="s">
        <v>26</v>
      </c>
      <c r="O137" s="11">
        <v>25</v>
      </c>
      <c r="P137" s="11">
        <v>1</v>
      </c>
      <c r="Q137" s="35" t="s">
        <v>26</v>
      </c>
      <c r="R137" s="3">
        <v>42914</v>
      </c>
      <c r="S137" s="3">
        <v>42822</v>
      </c>
      <c r="T137" s="3">
        <v>43090</v>
      </c>
      <c r="U137" s="11" t="s">
        <v>2291</v>
      </c>
      <c r="V137" s="11" t="s">
        <v>28</v>
      </c>
      <c r="W137" s="11" t="s">
        <v>29</v>
      </c>
      <c r="X137" s="16">
        <v>32489858045</v>
      </c>
      <c r="Y137" s="11" t="s">
        <v>2262</v>
      </c>
      <c r="Z137" s="16" t="s">
        <v>2270</v>
      </c>
      <c r="AA137" s="11" t="s">
        <v>2300</v>
      </c>
      <c r="AB137" s="3">
        <f t="shared" si="12"/>
        <v>43004</v>
      </c>
      <c r="AC137" s="3">
        <v>43038</v>
      </c>
      <c r="AD137" s="3">
        <f t="shared" si="13"/>
        <v>43392</v>
      </c>
      <c r="AE137" s="3">
        <v>43449</v>
      </c>
      <c r="AF137" s="11" t="s">
        <v>2293</v>
      </c>
      <c r="AG137" s="3">
        <v>43472</v>
      </c>
      <c r="AH137" s="3">
        <v>43472</v>
      </c>
      <c r="AI137" s="4" t="s">
        <v>2502</v>
      </c>
      <c r="AJ137" s="4"/>
      <c r="AK137" s="4" t="s">
        <v>2512</v>
      </c>
      <c r="AL137" s="19"/>
      <c r="AM137" s="19"/>
      <c r="AN137" s="19"/>
      <c r="AO137" s="19" t="e">
        <v>#N/A</v>
      </c>
      <c r="AP137" s="19" t="e">
        <v>#N/A</v>
      </c>
      <c r="AQ137" s="19" t="e">
        <v>#N/A</v>
      </c>
      <c r="AR137" s="19" t="e">
        <f>VLOOKUP(A137,#REF!,12,0)</f>
        <v>#REF!</v>
      </c>
      <c r="AS137" s="19" t="e">
        <f t="shared" si="14"/>
        <v>#REF!</v>
      </c>
      <c r="AX137" s="19" t="e">
        <v>#N/A</v>
      </c>
      <c r="AY137" s="19" t="b">
        <v>1</v>
      </c>
      <c r="AZ137" s="19">
        <v>6400</v>
      </c>
    </row>
    <row r="138" spans="1:52" ht="15" hidden="1" customHeight="1">
      <c r="A138" s="19" t="s">
        <v>2678</v>
      </c>
      <c r="C138" s="72">
        <f t="shared" si="10"/>
        <v>32638038896</v>
      </c>
      <c r="D138" s="11">
        <v>134</v>
      </c>
      <c r="E138" s="12" t="s">
        <v>25</v>
      </c>
      <c r="F138" s="12" t="s">
        <v>109</v>
      </c>
      <c r="G138" s="4" t="s">
        <v>111</v>
      </c>
      <c r="H138" s="4" t="s">
        <v>172</v>
      </c>
      <c r="I138" s="5" t="s">
        <v>41</v>
      </c>
      <c r="J138" s="6" t="s">
        <v>1224</v>
      </c>
      <c r="K138" s="14" t="s">
        <v>1414</v>
      </c>
      <c r="L138" s="15"/>
      <c r="M138" s="4" t="str">
        <f t="shared" si="11"/>
        <v>HAT-SARADHAPUR HATIBANDHA SINAPALI</v>
      </c>
      <c r="N138" s="20" t="s">
        <v>26</v>
      </c>
      <c r="O138" s="20">
        <v>24</v>
      </c>
      <c r="P138" s="20">
        <v>1</v>
      </c>
      <c r="Q138" s="35" t="s">
        <v>26</v>
      </c>
      <c r="R138" s="21">
        <v>42684</v>
      </c>
      <c r="S138" s="21">
        <v>42592</v>
      </c>
      <c r="T138" s="3">
        <f>S138+255</f>
        <v>42847</v>
      </c>
      <c r="U138" s="11" t="s">
        <v>2291</v>
      </c>
      <c r="V138" s="20" t="s">
        <v>28</v>
      </c>
      <c r="W138" s="20" t="s">
        <v>29</v>
      </c>
      <c r="X138" s="27">
        <v>32638038896</v>
      </c>
      <c r="Y138" s="20" t="s">
        <v>2262</v>
      </c>
      <c r="Z138" s="26" t="s">
        <v>2270</v>
      </c>
      <c r="AA138" s="11" t="s">
        <v>2300</v>
      </c>
      <c r="AB138" s="3">
        <f t="shared" si="12"/>
        <v>42774</v>
      </c>
      <c r="AC138" s="3">
        <v>43002</v>
      </c>
      <c r="AD138" s="3">
        <f t="shared" si="13"/>
        <v>43162</v>
      </c>
      <c r="AE138" s="21">
        <v>43279</v>
      </c>
      <c r="AF138" s="4" t="s">
        <v>2293</v>
      </c>
      <c r="AG138" s="3">
        <v>43433</v>
      </c>
      <c r="AH138" s="3">
        <v>43433</v>
      </c>
      <c r="AI138" s="4" t="s">
        <v>2502</v>
      </c>
      <c r="AJ138" s="7"/>
      <c r="AK138" s="4" t="s">
        <v>2512</v>
      </c>
      <c r="AO138" s="19" t="e">
        <v>#N/A</v>
      </c>
      <c r="AP138" s="19" t="e">
        <v>#N/A</v>
      </c>
      <c r="AQ138" s="19" t="e">
        <v>#N/A</v>
      </c>
      <c r="AR138" s="19" t="e">
        <f>VLOOKUP(A138,#REF!,12,0)</f>
        <v>#REF!</v>
      </c>
      <c r="AS138" s="19" t="e">
        <f t="shared" si="14"/>
        <v>#REF!</v>
      </c>
      <c r="AX138" s="19" t="e">
        <v>#N/A</v>
      </c>
      <c r="AY138" s="19" t="b">
        <v>1</v>
      </c>
      <c r="AZ138" s="19">
        <v>7500</v>
      </c>
    </row>
    <row r="139" spans="1:52" ht="15" hidden="1" customHeight="1">
      <c r="A139" s="19" t="s">
        <v>2679</v>
      </c>
      <c r="C139" s="72">
        <f t="shared" si="10"/>
        <v>32650679492</v>
      </c>
      <c r="D139" s="11">
        <v>135</v>
      </c>
      <c r="E139" s="12" t="s">
        <v>25</v>
      </c>
      <c r="F139" s="12" t="s">
        <v>109</v>
      </c>
      <c r="G139" s="4" t="s">
        <v>111</v>
      </c>
      <c r="H139" s="4" t="s">
        <v>175</v>
      </c>
      <c r="I139" s="5" t="s">
        <v>513</v>
      </c>
      <c r="J139" s="6" t="s">
        <v>1225</v>
      </c>
      <c r="K139" s="14" t="s">
        <v>1415</v>
      </c>
      <c r="L139" s="15"/>
      <c r="M139" s="4" t="str">
        <f t="shared" si="11"/>
        <v>GHANTIGUDA HATIBANDHA SINAPALI</v>
      </c>
      <c r="N139" s="20" t="s">
        <v>26</v>
      </c>
      <c r="O139" s="20">
        <v>24</v>
      </c>
      <c r="P139" s="20">
        <v>1</v>
      </c>
      <c r="Q139" s="35" t="s">
        <v>26</v>
      </c>
      <c r="R139" s="21">
        <v>42533</v>
      </c>
      <c r="S139" s="21">
        <v>42441</v>
      </c>
      <c r="T139" s="3">
        <v>42884</v>
      </c>
      <c r="U139" s="11" t="s">
        <v>2290</v>
      </c>
      <c r="V139" s="20" t="s">
        <v>28</v>
      </c>
      <c r="W139" s="20" t="s">
        <v>29</v>
      </c>
      <c r="X139" s="27">
        <v>32650679492</v>
      </c>
      <c r="Y139" s="20" t="s">
        <v>2262</v>
      </c>
      <c r="Z139" s="26" t="s">
        <v>2270</v>
      </c>
      <c r="AA139" s="11" t="s">
        <v>2300</v>
      </c>
      <c r="AB139" s="3">
        <f t="shared" si="12"/>
        <v>42623</v>
      </c>
      <c r="AC139" s="21">
        <v>43002</v>
      </c>
      <c r="AD139" s="3">
        <f t="shared" si="13"/>
        <v>43011</v>
      </c>
      <c r="AE139" s="18">
        <v>43188</v>
      </c>
      <c r="AF139" s="4" t="s">
        <v>2293</v>
      </c>
      <c r="AG139" s="3">
        <v>43406</v>
      </c>
      <c r="AH139" s="3">
        <v>43433</v>
      </c>
      <c r="AI139" s="4" t="s">
        <v>2502</v>
      </c>
      <c r="AJ139" s="4"/>
      <c r="AK139" s="4" t="s">
        <v>2512</v>
      </c>
      <c r="AO139" s="19" t="e">
        <v>#N/A</v>
      </c>
      <c r="AP139" s="19" t="e">
        <v>#N/A</v>
      </c>
      <c r="AQ139" s="19" t="e">
        <v>#N/A</v>
      </c>
      <c r="AR139" s="19" t="e">
        <f>VLOOKUP(A139,#REF!,12,0)</f>
        <v>#REF!</v>
      </c>
      <c r="AS139" s="19" t="e">
        <f t="shared" si="14"/>
        <v>#REF!</v>
      </c>
      <c r="AX139" s="19" t="e">
        <v>#N/A</v>
      </c>
      <c r="AY139" s="19" t="b">
        <v>1</v>
      </c>
      <c r="AZ139" s="19">
        <v>8600</v>
      </c>
    </row>
    <row r="140" spans="1:52" ht="15" hidden="1" customHeight="1">
      <c r="A140" s="19" t="s">
        <v>2680</v>
      </c>
      <c r="C140" s="72">
        <f t="shared" si="10"/>
        <v>32666603709</v>
      </c>
      <c r="D140" s="11">
        <v>136</v>
      </c>
      <c r="E140" s="12" t="s">
        <v>25</v>
      </c>
      <c r="F140" s="12" t="s">
        <v>109</v>
      </c>
      <c r="G140" s="4" t="s">
        <v>111</v>
      </c>
      <c r="H140" s="4" t="s">
        <v>176</v>
      </c>
      <c r="I140" s="5" t="s">
        <v>514</v>
      </c>
      <c r="J140" s="6" t="s">
        <v>1226</v>
      </c>
      <c r="K140" s="14" t="s">
        <v>1416</v>
      </c>
      <c r="L140" s="15"/>
      <c r="M140" s="4" t="str">
        <f t="shared" si="11"/>
        <v>GHA-NAGPADA HATIBANDHA SINAPALI</v>
      </c>
      <c r="N140" s="20" t="s">
        <v>26</v>
      </c>
      <c r="O140" s="20">
        <v>24</v>
      </c>
      <c r="P140" s="20">
        <v>1</v>
      </c>
      <c r="Q140" s="35" t="s">
        <v>26</v>
      </c>
      <c r="R140" s="21">
        <v>42530</v>
      </c>
      <c r="S140" s="21">
        <v>42438</v>
      </c>
      <c r="T140" s="3">
        <v>42800</v>
      </c>
      <c r="U140" s="11" t="s">
        <v>2290</v>
      </c>
      <c r="V140" s="20" t="s">
        <v>28</v>
      </c>
      <c r="W140" s="20" t="s">
        <v>29</v>
      </c>
      <c r="X140" s="27">
        <v>32666603709</v>
      </c>
      <c r="Y140" s="20" t="s">
        <v>2262</v>
      </c>
      <c r="Z140" s="26" t="s">
        <v>2270</v>
      </c>
      <c r="AA140" s="11" t="s">
        <v>2300</v>
      </c>
      <c r="AB140" s="3">
        <f t="shared" si="12"/>
        <v>42620</v>
      </c>
      <c r="AC140" s="3">
        <v>43002</v>
      </c>
      <c r="AD140" s="3">
        <f t="shared" si="13"/>
        <v>43008</v>
      </c>
      <c r="AE140" s="18">
        <v>43188</v>
      </c>
      <c r="AF140" s="4" t="s">
        <v>2293</v>
      </c>
      <c r="AG140" s="3">
        <v>43406</v>
      </c>
      <c r="AH140" s="3"/>
      <c r="AI140" s="4" t="s">
        <v>2502</v>
      </c>
      <c r="AJ140" s="4"/>
      <c r="AK140" s="4" t="s">
        <v>2491</v>
      </c>
      <c r="AO140" s="19" t="e">
        <v>#N/A</v>
      </c>
      <c r="AP140" s="19" t="e">
        <v>#N/A</v>
      </c>
      <c r="AQ140" s="19" t="e">
        <v>#N/A</v>
      </c>
      <c r="AR140" s="19" t="e">
        <f>VLOOKUP(A140,#REF!,12,0)</f>
        <v>#REF!</v>
      </c>
      <c r="AS140" s="19" t="e">
        <f t="shared" si="14"/>
        <v>#REF!</v>
      </c>
      <c r="AX140" s="19" t="e">
        <v>#N/A</v>
      </c>
      <c r="AY140" s="19" t="b">
        <v>1</v>
      </c>
      <c r="AZ140" s="19">
        <v>9700</v>
      </c>
    </row>
    <row r="141" spans="1:52" s="10" customFormat="1" ht="15" hidden="1" customHeight="1">
      <c r="A141" s="19" t="s">
        <v>2681</v>
      </c>
      <c r="B141" s="19"/>
      <c r="C141" s="72">
        <f t="shared" si="10"/>
        <v>33042990957</v>
      </c>
      <c r="D141" s="11">
        <v>137</v>
      </c>
      <c r="E141" s="12" t="s">
        <v>25</v>
      </c>
      <c r="F141" s="12" t="s">
        <v>109</v>
      </c>
      <c r="G141" s="4" t="s">
        <v>111</v>
      </c>
      <c r="H141" s="4" t="s">
        <v>177</v>
      </c>
      <c r="I141" s="4" t="s">
        <v>515</v>
      </c>
      <c r="J141" s="12" t="s">
        <v>1227</v>
      </c>
      <c r="K141" s="33" t="s">
        <v>1417</v>
      </c>
      <c r="L141" s="34"/>
      <c r="M141" s="4" t="str">
        <f t="shared" si="11"/>
        <v>KARLAPANI HATIBANDHA SINAPALI</v>
      </c>
      <c r="N141" s="11" t="s">
        <v>26</v>
      </c>
      <c r="O141" s="11">
        <v>24</v>
      </c>
      <c r="P141" s="11">
        <v>1</v>
      </c>
      <c r="Q141" s="35" t="s">
        <v>26</v>
      </c>
      <c r="R141" s="3">
        <v>43010</v>
      </c>
      <c r="S141" s="3">
        <v>42918</v>
      </c>
      <c r="T141" s="3">
        <v>43190</v>
      </c>
      <c r="U141" s="11" t="s">
        <v>2290</v>
      </c>
      <c r="V141" s="11" t="s">
        <v>28</v>
      </c>
      <c r="W141" s="11" t="s">
        <v>29</v>
      </c>
      <c r="X141" s="16">
        <v>33042990957</v>
      </c>
      <c r="Y141" s="11" t="s">
        <v>2262</v>
      </c>
      <c r="Z141" s="16" t="s">
        <v>2270</v>
      </c>
      <c r="AA141" s="11" t="s">
        <v>2300</v>
      </c>
      <c r="AB141" s="3">
        <f t="shared" si="12"/>
        <v>43100</v>
      </c>
      <c r="AC141" s="3">
        <v>43002</v>
      </c>
      <c r="AD141" s="3">
        <f t="shared" si="13"/>
        <v>43488</v>
      </c>
      <c r="AE141" s="3">
        <v>43512</v>
      </c>
      <c r="AF141" s="4" t="s">
        <v>2293</v>
      </c>
      <c r="AG141" s="3">
        <v>43552</v>
      </c>
      <c r="AH141" s="3">
        <v>43552</v>
      </c>
      <c r="AI141" s="4" t="s">
        <v>2502</v>
      </c>
      <c r="AJ141" s="4"/>
      <c r="AK141" s="4" t="s">
        <v>2512</v>
      </c>
      <c r="AL141" s="19"/>
      <c r="AM141" s="19"/>
      <c r="AN141" s="19"/>
      <c r="AO141" s="19" t="e">
        <v>#N/A</v>
      </c>
      <c r="AP141" s="19" t="e">
        <v>#N/A</v>
      </c>
      <c r="AQ141" s="19" t="e">
        <v>#N/A</v>
      </c>
      <c r="AR141" s="19" t="e">
        <f>VLOOKUP(A141,#REF!,12,0)</f>
        <v>#REF!</v>
      </c>
      <c r="AS141" s="19" t="e">
        <f t="shared" si="14"/>
        <v>#REF!</v>
      </c>
      <c r="AX141" s="19" t="e">
        <v>#N/A</v>
      </c>
      <c r="AY141" s="19" t="b">
        <v>1</v>
      </c>
      <c r="AZ141" s="19">
        <v>800</v>
      </c>
    </row>
    <row r="142" spans="1:52" ht="15" hidden="1" customHeight="1">
      <c r="A142" s="19" t="s">
        <v>2682</v>
      </c>
      <c r="C142" s="72">
        <f t="shared" si="10"/>
        <v>33631547565</v>
      </c>
      <c r="D142" s="11">
        <v>138</v>
      </c>
      <c r="E142" s="12" t="s">
        <v>25</v>
      </c>
      <c r="F142" s="12" t="s">
        <v>109</v>
      </c>
      <c r="G142" s="4" t="s">
        <v>111</v>
      </c>
      <c r="H142" s="4" t="s">
        <v>173</v>
      </c>
      <c r="I142" s="4" t="s">
        <v>516</v>
      </c>
      <c r="J142" s="12" t="s">
        <v>1228</v>
      </c>
      <c r="K142" s="33" t="s">
        <v>1418</v>
      </c>
      <c r="L142" s="34"/>
      <c r="M142" s="4" t="str">
        <f t="shared" si="11"/>
        <v>GHA-BAGPADA HATIBANDHA SINAPALI</v>
      </c>
      <c r="N142" s="11" t="s">
        <v>26</v>
      </c>
      <c r="O142" s="11">
        <v>24</v>
      </c>
      <c r="P142" s="11">
        <v>1</v>
      </c>
      <c r="Q142" s="35" t="s">
        <v>26</v>
      </c>
      <c r="R142" s="3">
        <v>42919</v>
      </c>
      <c r="S142" s="3">
        <v>42827</v>
      </c>
      <c r="T142" s="3">
        <v>43100</v>
      </c>
      <c r="U142" s="11" t="s">
        <v>2291</v>
      </c>
      <c r="V142" s="11" t="s">
        <v>28</v>
      </c>
      <c r="W142" s="11" t="s">
        <v>29</v>
      </c>
      <c r="X142" s="16">
        <v>33631547565</v>
      </c>
      <c r="Y142" s="11" t="s">
        <v>2262</v>
      </c>
      <c r="Z142" s="16" t="s">
        <v>2270</v>
      </c>
      <c r="AA142" s="11" t="s">
        <v>2300</v>
      </c>
      <c r="AB142" s="3">
        <f t="shared" si="12"/>
        <v>43009</v>
      </c>
      <c r="AC142" s="3">
        <v>43002</v>
      </c>
      <c r="AD142" s="3">
        <f t="shared" si="13"/>
        <v>43397</v>
      </c>
      <c r="AE142" s="3">
        <v>43449</v>
      </c>
      <c r="AF142" s="11" t="s">
        <v>2293</v>
      </c>
      <c r="AG142" s="3">
        <v>43472</v>
      </c>
      <c r="AH142" s="3">
        <v>43472</v>
      </c>
      <c r="AI142" s="4" t="s">
        <v>2502</v>
      </c>
      <c r="AJ142" s="4"/>
      <c r="AK142" s="4" t="s">
        <v>2512</v>
      </c>
      <c r="AO142" s="19" t="e">
        <v>#N/A</v>
      </c>
      <c r="AP142" s="19" t="e">
        <v>#N/A</v>
      </c>
      <c r="AQ142" s="19" t="e">
        <v>#N/A</v>
      </c>
      <c r="AR142" s="19" t="e">
        <f>VLOOKUP(A142,#REF!,12,0)</f>
        <v>#REF!</v>
      </c>
      <c r="AS142" s="19" t="e">
        <f t="shared" si="14"/>
        <v>#REF!</v>
      </c>
      <c r="AX142" s="19" t="e">
        <v>#N/A</v>
      </c>
      <c r="AY142" s="19" t="b">
        <v>1</v>
      </c>
      <c r="AZ142" s="19">
        <v>1900</v>
      </c>
    </row>
    <row r="143" spans="1:52" s="10" customFormat="1" ht="15" hidden="1" customHeight="1">
      <c r="A143" s="19" t="s">
        <v>2683</v>
      </c>
      <c r="B143" s="19"/>
      <c r="C143" s="72">
        <f t="shared" si="10"/>
        <v>33964996725</v>
      </c>
      <c r="D143" s="11">
        <v>139</v>
      </c>
      <c r="E143" s="12" t="s">
        <v>25</v>
      </c>
      <c r="F143" s="12" t="s">
        <v>109</v>
      </c>
      <c r="G143" s="4" t="s">
        <v>111</v>
      </c>
      <c r="H143" s="4" t="s">
        <v>173</v>
      </c>
      <c r="I143" s="5" t="s">
        <v>517</v>
      </c>
      <c r="J143" s="6" t="s">
        <v>1229</v>
      </c>
      <c r="K143" s="14" t="s">
        <v>1419</v>
      </c>
      <c r="L143" s="15"/>
      <c r="M143" s="4" t="str">
        <f t="shared" si="11"/>
        <v>GHA-BAGPADA HATIBANDHA SINAPALI</v>
      </c>
      <c r="N143" s="20" t="s">
        <v>26</v>
      </c>
      <c r="O143" s="20">
        <v>24</v>
      </c>
      <c r="P143" s="20">
        <v>1</v>
      </c>
      <c r="Q143" s="35" t="s">
        <v>26</v>
      </c>
      <c r="R143" s="21">
        <v>42533</v>
      </c>
      <c r="S143" s="21">
        <v>42441</v>
      </c>
      <c r="T143" s="3">
        <v>42903</v>
      </c>
      <c r="U143" s="11" t="s">
        <v>2290</v>
      </c>
      <c r="V143" s="20" t="s">
        <v>28</v>
      </c>
      <c r="W143" s="20" t="s">
        <v>29</v>
      </c>
      <c r="X143" s="27">
        <v>33964996725</v>
      </c>
      <c r="Y143" s="20" t="s">
        <v>2262</v>
      </c>
      <c r="Z143" s="26" t="s">
        <v>2270</v>
      </c>
      <c r="AA143" s="11" t="s">
        <v>2300</v>
      </c>
      <c r="AB143" s="3">
        <f t="shared" si="12"/>
        <v>42623</v>
      </c>
      <c r="AC143" s="3">
        <v>43002</v>
      </c>
      <c r="AD143" s="3">
        <f t="shared" si="13"/>
        <v>43011</v>
      </c>
      <c r="AE143" s="18">
        <v>43188</v>
      </c>
      <c r="AF143" s="4" t="s">
        <v>2293</v>
      </c>
      <c r="AG143" s="3">
        <v>43406</v>
      </c>
      <c r="AH143" s="3">
        <v>43406</v>
      </c>
      <c r="AI143" s="4" t="s">
        <v>2502</v>
      </c>
      <c r="AJ143" s="7"/>
      <c r="AK143" s="4" t="s">
        <v>2512</v>
      </c>
      <c r="AL143" s="19"/>
      <c r="AM143" s="19"/>
      <c r="AN143" s="19"/>
      <c r="AO143" s="19" t="e">
        <v>#N/A</v>
      </c>
      <c r="AP143" s="19" t="e">
        <v>#N/A</v>
      </c>
      <c r="AQ143" s="19" t="e">
        <v>#N/A</v>
      </c>
      <c r="AR143" s="19" t="e">
        <f>VLOOKUP(A143,#REF!,12,0)</f>
        <v>#REF!</v>
      </c>
      <c r="AS143" s="19" t="e">
        <f t="shared" si="14"/>
        <v>#REF!</v>
      </c>
      <c r="AX143" s="19" t="e">
        <v>#N/A</v>
      </c>
      <c r="AY143" s="19" t="b">
        <v>1</v>
      </c>
      <c r="AZ143" s="19">
        <v>3000</v>
      </c>
    </row>
    <row r="144" spans="1:52" ht="15" hidden="1" customHeight="1">
      <c r="A144" s="19" t="s">
        <v>2684</v>
      </c>
      <c r="C144" s="72">
        <f t="shared" si="10"/>
        <v>34076478895</v>
      </c>
      <c r="D144" s="11">
        <v>140</v>
      </c>
      <c r="E144" s="12" t="s">
        <v>25</v>
      </c>
      <c r="F144" s="12" t="s">
        <v>109</v>
      </c>
      <c r="G144" s="4" t="s">
        <v>111</v>
      </c>
      <c r="H144" s="4" t="s">
        <v>175</v>
      </c>
      <c r="I144" s="5" t="s">
        <v>518</v>
      </c>
      <c r="J144" s="6" t="s">
        <v>1230</v>
      </c>
      <c r="K144" s="14" t="s">
        <v>1420</v>
      </c>
      <c r="L144" s="15"/>
      <c r="M144" s="4" t="str">
        <f t="shared" si="11"/>
        <v>GHANTIGUDA HATIBANDHA SINAPALI</v>
      </c>
      <c r="N144" s="20" t="s">
        <v>26</v>
      </c>
      <c r="O144" s="20">
        <v>24</v>
      </c>
      <c r="P144" s="20">
        <v>1</v>
      </c>
      <c r="Q144" s="35" t="s">
        <v>26</v>
      </c>
      <c r="R144" s="21">
        <v>42470</v>
      </c>
      <c r="S144" s="21">
        <v>42378</v>
      </c>
      <c r="T144" s="3">
        <v>42643</v>
      </c>
      <c r="U144" s="11" t="s">
        <v>2290</v>
      </c>
      <c r="V144" s="20" t="s">
        <v>28</v>
      </c>
      <c r="W144" s="20" t="s">
        <v>29</v>
      </c>
      <c r="X144" s="27">
        <v>34076478895</v>
      </c>
      <c r="Y144" s="20" t="s">
        <v>2262</v>
      </c>
      <c r="Z144" s="26" t="s">
        <v>2270</v>
      </c>
      <c r="AA144" s="11" t="s">
        <v>2300</v>
      </c>
      <c r="AB144" s="3">
        <f t="shared" si="12"/>
        <v>42560</v>
      </c>
      <c r="AC144" s="3">
        <v>43002</v>
      </c>
      <c r="AD144" s="3">
        <f t="shared" si="13"/>
        <v>42948</v>
      </c>
      <c r="AE144" s="18">
        <v>43188</v>
      </c>
      <c r="AF144" s="4" t="s">
        <v>2293</v>
      </c>
      <c r="AG144" s="3">
        <v>43406</v>
      </c>
      <c r="AH144" s="3">
        <v>43433</v>
      </c>
      <c r="AI144" s="4" t="s">
        <v>2502</v>
      </c>
      <c r="AJ144" s="7"/>
      <c r="AK144" s="4" t="s">
        <v>2512</v>
      </c>
      <c r="AO144" s="19" t="e">
        <v>#N/A</v>
      </c>
      <c r="AP144" s="19" t="e">
        <v>#N/A</v>
      </c>
      <c r="AQ144" s="19" t="e">
        <v>#N/A</v>
      </c>
      <c r="AR144" s="19" t="e">
        <f>VLOOKUP(A144,#REF!,12,0)</f>
        <v>#REF!</v>
      </c>
      <c r="AS144" s="19" t="e">
        <f t="shared" si="14"/>
        <v>#REF!</v>
      </c>
      <c r="AX144" s="19" t="e">
        <v>#N/A</v>
      </c>
      <c r="AY144" s="19" t="b">
        <v>1</v>
      </c>
      <c r="AZ144" s="19">
        <v>4100</v>
      </c>
    </row>
    <row r="145" spans="1:52" ht="15" hidden="1" customHeight="1">
      <c r="A145" s="19" t="s">
        <v>2685</v>
      </c>
      <c r="C145" s="72">
        <f t="shared" si="10"/>
        <v>34076478942</v>
      </c>
      <c r="D145" s="11">
        <v>141</v>
      </c>
      <c r="E145" s="12" t="s">
        <v>25</v>
      </c>
      <c r="F145" s="12" t="s">
        <v>109</v>
      </c>
      <c r="G145" s="4" t="s">
        <v>111</v>
      </c>
      <c r="H145" s="4" t="s">
        <v>177</v>
      </c>
      <c r="I145" s="5" t="s">
        <v>65</v>
      </c>
      <c r="J145" s="6" t="s">
        <v>66</v>
      </c>
      <c r="K145" s="14" t="s">
        <v>1421</v>
      </c>
      <c r="L145" s="15"/>
      <c r="M145" s="4" t="str">
        <f t="shared" si="11"/>
        <v>KARLAPANI HATIBANDHA SINAPALI</v>
      </c>
      <c r="N145" s="20" t="s">
        <v>26</v>
      </c>
      <c r="O145" s="20">
        <v>24</v>
      </c>
      <c r="P145" s="20">
        <v>1</v>
      </c>
      <c r="Q145" s="35" t="s">
        <v>26</v>
      </c>
      <c r="R145" s="21">
        <v>42625</v>
      </c>
      <c r="S145" s="21">
        <v>42533</v>
      </c>
      <c r="T145" s="3">
        <v>42834</v>
      </c>
      <c r="U145" s="11" t="s">
        <v>2290</v>
      </c>
      <c r="V145" s="20" t="s">
        <v>28</v>
      </c>
      <c r="W145" s="20" t="s">
        <v>29</v>
      </c>
      <c r="X145" s="27">
        <v>34076478942</v>
      </c>
      <c r="Y145" s="20" t="s">
        <v>2262</v>
      </c>
      <c r="Z145" s="26" t="s">
        <v>2270</v>
      </c>
      <c r="AA145" s="11" t="s">
        <v>2300</v>
      </c>
      <c r="AB145" s="3">
        <f t="shared" si="12"/>
        <v>42715</v>
      </c>
      <c r="AC145" s="3">
        <v>43002</v>
      </c>
      <c r="AD145" s="3">
        <f t="shared" si="13"/>
        <v>43103</v>
      </c>
      <c r="AE145" s="18">
        <v>43188</v>
      </c>
      <c r="AF145" s="4" t="s">
        <v>2293</v>
      </c>
      <c r="AG145" s="3">
        <v>43406</v>
      </c>
      <c r="AH145" s="3">
        <v>43433</v>
      </c>
      <c r="AI145" s="4" t="s">
        <v>2502</v>
      </c>
      <c r="AJ145" s="7"/>
      <c r="AK145" s="4" t="s">
        <v>2512</v>
      </c>
      <c r="AO145" s="19" t="e">
        <v>#N/A</v>
      </c>
      <c r="AP145" s="19" t="e">
        <v>#N/A</v>
      </c>
      <c r="AQ145" s="19" t="e">
        <v>#N/A</v>
      </c>
      <c r="AR145" s="19" t="e">
        <f>VLOOKUP(A145,#REF!,12,0)</f>
        <v>#REF!</v>
      </c>
      <c r="AS145" s="19" t="e">
        <f t="shared" si="14"/>
        <v>#REF!</v>
      </c>
      <c r="AX145" s="19" t="e">
        <v>#N/A</v>
      </c>
      <c r="AY145" s="19" t="b">
        <v>1</v>
      </c>
      <c r="AZ145" s="19">
        <v>5200</v>
      </c>
    </row>
    <row r="146" spans="1:52" ht="15" hidden="1" customHeight="1">
      <c r="A146" s="19" t="s">
        <v>2686</v>
      </c>
      <c r="C146" s="72">
        <f t="shared" si="10"/>
        <v>34337180895</v>
      </c>
      <c r="D146" s="11">
        <v>142</v>
      </c>
      <c r="E146" s="12" t="s">
        <v>25</v>
      </c>
      <c r="F146" s="12" t="s">
        <v>109</v>
      </c>
      <c r="G146" s="4" t="s">
        <v>111</v>
      </c>
      <c r="H146" s="4" t="s">
        <v>177</v>
      </c>
      <c r="I146" s="4" t="s">
        <v>67</v>
      </c>
      <c r="J146" s="12" t="s">
        <v>45</v>
      </c>
      <c r="K146" s="33" t="s">
        <v>1422</v>
      </c>
      <c r="L146" s="34"/>
      <c r="M146" s="4" t="str">
        <f t="shared" si="11"/>
        <v>KARLAPANI HATIBANDHA SINAPALI</v>
      </c>
      <c r="N146" s="11" t="s">
        <v>26</v>
      </c>
      <c r="O146" s="11">
        <v>24</v>
      </c>
      <c r="P146" s="11">
        <v>1</v>
      </c>
      <c r="Q146" s="35" t="s">
        <v>26</v>
      </c>
      <c r="R146" s="3">
        <v>42748</v>
      </c>
      <c r="S146" s="3">
        <v>42656</v>
      </c>
      <c r="T146" s="3">
        <v>42923</v>
      </c>
      <c r="U146" s="11" t="s">
        <v>2290</v>
      </c>
      <c r="V146" s="11" t="s">
        <v>28</v>
      </c>
      <c r="W146" s="11" t="s">
        <v>29</v>
      </c>
      <c r="X146" s="16">
        <v>34337180895</v>
      </c>
      <c r="Y146" s="11" t="s">
        <v>2262</v>
      </c>
      <c r="Z146" s="16" t="s">
        <v>2270</v>
      </c>
      <c r="AA146" s="11" t="s">
        <v>2300</v>
      </c>
      <c r="AB146" s="3">
        <f t="shared" si="12"/>
        <v>42838</v>
      </c>
      <c r="AC146" s="3">
        <v>43002</v>
      </c>
      <c r="AD146" s="3">
        <f t="shared" si="13"/>
        <v>43226</v>
      </c>
      <c r="AE146" s="3">
        <v>43325</v>
      </c>
      <c r="AF146" s="11" t="s">
        <v>2293</v>
      </c>
      <c r="AG146" s="3">
        <v>43433</v>
      </c>
      <c r="AH146" s="3">
        <v>43433</v>
      </c>
      <c r="AI146" s="4" t="s">
        <v>2502</v>
      </c>
      <c r="AJ146" s="4"/>
      <c r="AK146" s="4" t="s">
        <v>2512</v>
      </c>
      <c r="AO146" s="19" t="e">
        <v>#N/A</v>
      </c>
      <c r="AP146" s="19" t="e">
        <v>#N/A</v>
      </c>
      <c r="AQ146" s="19" t="e">
        <v>#N/A</v>
      </c>
      <c r="AR146" s="19" t="e">
        <f>VLOOKUP(A146,#REF!,12,0)</f>
        <v>#REF!</v>
      </c>
      <c r="AS146" s="19" t="e">
        <f t="shared" si="14"/>
        <v>#REF!</v>
      </c>
      <c r="AX146" s="19" t="e">
        <v>#N/A</v>
      </c>
      <c r="AY146" s="19" t="b">
        <v>1</v>
      </c>
      <c r="AZ146" s="19">
        <v>6300</v>
      </c>
    </row>
    <row r="147" spans="1:52" ht="15" hidden="1" customHeight="1">
      <c r="A147" s="19" t="s">
        <v>2687</v>
      </c>
      <c r="C147" s="72">
        <f t="shared" si="10"/>
        <v>34442047444</v>
      </c>
      <c r="D147" s="11">
        <v>143</v>
      </c>
      <c r="E147" s="12" t="s">
        <v>25</v>
      </c>
      <c r="F147" s="12" t="s">
        <v>109</v>
      </c>
      <c r="G147" s="4" t="s">
        <v>111</v>
      </c>
      <c r="H147" s="4" t="s">
        <v>174</v>
      </c>
      <c r="I147" s="4" t="s">
        <v>519</v>
      </c>
      <c r="J147" s="12" t="s">
        <v>1231</v>
      </c>
      <c r="K147" s="33" t="s">
        <v>1423</v>
      </c>
      <c r="L147" s="34"/>
      <c r="M147" s="4" t="str">
        <f t="shared" si="11"/>
        <v>NADIGAON HATIBANDHA SINAPALI</v>
      </c>
      <c r="N147" s="11" t="s">
        <v>26</v>
      </c>
      <c r="O147" s="11">
        <v>24</v>
      </c>
      <c r="P147" s="11">
        <v>1</v>
      </c>
      <c r="Q147" s="35" t="s">
        <v>26</v>
      </c>
      <c r="R147" s="3">
        <v>42887</v>
      </c>
      <c r="S147" s="3">
        <v>42795</v>
      </c>
      <c r="T147" s="3">
        <v>43063</v>
      </c>
      <c r="U147" s="11" t="s">
        <v>2291</v>
      </c>
      <c r="V147" s="11" t="s">
        <v>28</v>
      </c>
      <c r="W147" s="11" t="s">
        <v>29</v>
      </c>
      <c r="X147" s="16">
        <v>34442047444</v>
      </c>
      <c r="Y147" s="11" t="s">
        <v>2262</v>
      </c>
      <c r="Z147" s="16" t="s">
        <v>2270</v>
      </c>
      <c r="AA147" s="11" t="s">
        <v>2300</v>
      </c>
      <c r="AB147" s="3">
        <f t="shared" si="12"/>
        <v>42977</v>
      </c>
      <c r="AC147" s="3">
        <v>43002</v>
      </c>
      <c r="AD147" s="3">
        <f t="shared" si="13"/>
        <v>43365</v>
      </c>
      <c r="AE147" s="3">
        <v>43409</v>
      </c>
      <c r="AF147" s="11" t="s">
        <v>2293</v>
      </c>
      <c r="AG147" s="3">
        <v>43433</v>
      </c>
      <c r="AH147" s="3">
        <v>43433</v>
      </c>
      <c r="AI147" s="4" t="s">
        <v>2502</v>
      </c>
      <c r="AJ147" s="7"/>
      <c r="AK147" s="4" t="s">
        <v>2512</v>
      </c>
      <c r="AO147" s="19" t="e">
        <v>#N/A</v>
      </c>
      <c r="AP147" s="19" t="e">
        <v>#N/A</v>
      </c>
      <c r="AQ147" s="19" t="e">
        <v>#N/A</v>
      </c>
      <c r="AR147" s="19" t="e">
        <f>VLOOKUP(A147,#REF!,12,0)</f>
        <v>#REF!</v>
      </c>
      <c r="AS147" s="19" t="e">
        <f t="shared" si="14"/>
        <v>#REF!</v>
      </c>
      <c r="AX147" s="19" t="e">
        <v>#N/A</v>
      </c>
      <c r="AY147" s="19" t="b">
        <v>1</v>
      </c>
      <c r="AZ147" s="19">
        <v>7400</v>
      </c>
    </row>
    <row r="148" spans="1:52" s="10" customFormat="1" ht="15" hidden="1" customHeight="1">
      <c r="A148" s="19" t="s">
        <v>2688</v>
      </c>
      <c r="B148" s="19"/>
      <c r="C148" s="72">
        <f t="shared" si="10"/>
        <v>34558743472</v>
      </c>
      <c r="D148" s="11">
        <v>144</v>
      </c>
      <c r="E148" s="12" t="s">
        <v>25</v>
      </c>
      <c r="F148" s="12" t="s">
        <v>109</v>
      </c>
      <c r="G148" s="4" t="s">
        <v>111</v>
      </c>
      <c r="H148" s="4" t="s">
        <v>119</v>
      </c>
      <c r="I148" s="4" t="s">
        <v>520</v>
      </c>
      <c r="J148" s="12" t="s">
        <v>1232</v>
      </c>
      <c r="K148" s="33" t="s">
        <v>1424</v>
      </c>
      <c r="L148" s="34"/>
      <c r="M148" s="4" t="str">
        <f t="shared" si="11"/>
        <v>SCHOOLPADA HATIBANDHA SINAPALI</v>
      </c>
      <c r="N148" s="11" t="s">
        <v>26</v>
      </c>
      <c r="O148" s="11">
        <v>24</v>
      </c>
      <c r="P148" s="11">
        <v>1</v>
      </c>
      <c r="Q148" s="35" t="s">
        <v>26</v>
      </c>
      <c r="R148" s="3">
        <v>42850</v>
      </c>
      <c r="S148" s="3">
        <v>42758</v>
      </c>
      <c r="T148" s="3">
        <f>S148+298</f>
        <v>43056</v>
      </c>
      <c r="U148" s="11" t="s">
        <v>2291</v>
      </c>
      <c r="V148" s="11" t="s">
        <v>28</v>
      </c>
      <c r="W148" s="11" t="s">
        <v>29</v>
      </c>
      <c r="X148" s="16">
        <v>34558743472</v>
      </c>
      <c r="Y148" s="11" t="s">
        <v>2262</v>
      </c>
      <c r="Z148" s="16" t="s">
        <v>2270</v>
      </c>
      <c r="AA148" s="11" t="s">
        <v>2300</v>
      </c>
      <c r="AB148" s="3">
        <f t="shared" si="12"/>
        <v>42940</v>
      </c>
      <c r="AC148" s="3">
        <v>43002</v>
      </c>
      <c r="AD148" s="3">
        <f t="shared" si="13"/>
        <v>43328</v>
      </c>
      <c r="AE148" s="3">
        <v>43406</v>
      </c>
      <c r="AF148" s="11" t="s">
        <v>2293</v>
      </c>
      <c r="AG148" s="3">
        <v>43433</v>
      </c>
      <c r="AH148" s="3">
        <v>43433</v>
      </c>
      <c r="AI148" s="4" t="s">
        <v>2502</v>
      </c>
      <c r="AJ148" s="4"/>
      <c r="AK148" s="4" t="s">
        <v>2512</v>
      </c>
      <c r="AL148" s="19"/>
      <c r="AM148" s="19"/>
      <c r="AN148" s="19"/>
      <c r="AO148" s="19" t="e">
        <v>#N/A</v>
      </c>
      <c r="AP148" s="19" t="e">
        <v>#N/A</v>
      </c>
      <c r="AQ148" s="19" t="e">
        <v>#N/A</v>
      </c>
      <c r="AR148" s="19" t="e">
        <f>VLOOKUP(A148,#REF!,12,0)</f>
        <v>#REF!</v>
      </c>
      <c r="AS148" s="19" t="e">
        <f t="shared" si="14"/>
        <v>#REF!</v>
      </c>
      <c r="AX148" s="19" t="e">
        <v>#N/A</v>
      </c>
      <c r="AY148" s="19" t="b">
        <v>1</v>
      </c>
      <c r="AZ148" s="19">
        <v>8500</v>
      </c>
    </row>
    <row r="149" spans="1:52" s="10" customFormat="1" ht="15" hidden="1" customHeight="1">
      <c r="A149" s="19" t="s">
        <v>2689</v>
      </c>
      <c r="B149" s="19"/>
      <c r="C149" s="72">
        <f t="shared" si="10"/>
        <v>34682232273</v>
      </c>
      <c r="D149" s="11">
        <v>145</v>
      </c>
      <c r="E149" s="12" t="s">
        <v>25</v>
      </c>
      <c r="F149" s="12" t="s">
        <v>109</v>
      </c>
      <c r="G149" s="4" t="s">
        <v>111</v>
      </c>
      <c r="H149" s="4" t="s">
        <v>172</v>
      </c>
      <c r="I149" s="5" t="s">
        <v>521</v>
      </c>
      <c r="J149" s="6" t="s">
        <v>1233</v>
      </c>
      <c r="K149" s="14" t="s">
        <v>1425</v>
      </c>
      <c r="L149" s="15"/>
      <c r="M149" s="4" t="str">
        <f t="shared" si="11"/>
        <v>HAT-SARADHAPUR HATIBANDHA SINAPALI</v>
      </c>
      <c r="N149" s="20" t="s">
        <v>26</v>
      </c>
      <c r="O149" s="20">
        <v>24</v>
      </c>
      <c r="P149" s="20">
        <v>1</v>
      </c>
      <c r="Q149" s="35" t="s">
        <v>26</v>
      </c>
      <c r="R149" s="21">
        <v>42780</v>
      </c>
      <c r="S149" s="21">
        <v>42688</v>
      </c>
      <c r="T149" s="3">
        <v>42958</v>
      </c>
      <c r="U149" s="11" t="s">
        <v>2290</v>
      </c>
      <c r="V149" s="20" t="s">
        <v>28</v>
      </c>
      <c r="W149" s="20" t="s">
        <v>29</v>
      </c>
      <c r="X149" s="27">
        <v>34682232273</v>
      </c>
      <c r="Y149" s="20" t="s">
        <v>2262</v>
      </c>
      <c r="Z149" s="26" t="s">
        <v>2270</v>
      </c>
      <c r="AA149" s="11" t="s">
        <v>2300</v>
      </c>
      <c r="AB149" s="3">
        <f t="shared" si="12"/>
        <v>42870</v>
      </c>
      <c r="AC149" s="21">
        <v>43002</v>
      </c>
      <c r="AD149" s="3">
        <f t="shared" si="13"/>
        <v>43258</v>
      </c>
      <c r="AE149" s="21">
        <v>43308</v>
      </c>
      <c r="AF149" s="11" t="s">
        <v>2293</v>
      </c>
      <c r="AG149" s="3">
        <v>43433</v>
      </c>
      <c r="AH149" s="3">
        <v>43433</v>
      </c>
      <c r="AI149" s="4" t="s">
        <v>2502</v>
      </c>
      <c r="AJ149" s="4"/>
      <c r="AK149" s="4" t="s">
        <v>2512</v>
      </c>
      <c r="AL149" s="19"/>
      <c r="AM149" s="19"/>
      <c r="AN149" s="19"/>
      <c r="AO149" s="19" t="e">
        <v>#N/A</v>
      </c>
      <c r="AP149" s="19" t="e">
        <v>#N/A</v>
      </c>
      <c r="AQ149" s="19" t="e">
        <v>#N/A</v>
      </c>
      <c r="AR149" s="19" t="e">
        <f>VLOOKUP(A149,#REF!,12,0)</f>
        <v>#REF!</v>
      </c>
      <c r="AS149" s="19" t="e">
        <f t="shared" si="14"/>
        <v>#REF!</v>
      </c>
      <c r="AX149" s="19" t="e">
        <v>#N/A</v>
      </c>
      <c r="AY149" s="19" t="b">
        <v>1</v>
      </c>
      <c r="AZ149" s="19">
        <v>9600</v>
      </c>
    </row>
    <row r="150" spans="1:52" s="10" customFormat="1" ht="15" hidden="1" customHeight="1">
      <c r="A150" s="19" t="s">
        <v>2690</v>
      </c>
      <c r="B150" s="19"/>
      <c r="C150" s="72">
        <f t="shared" si="10"/>
        <v>34817523454</v>
      </c>
      <c r="D150" s="11">
        <v>146</v>
      </c>
      <c r="E150" s="12" t="s">
        <v>25</v>
      </c>
      <c r="F150" s="12" t="s">
        <v>109</v>
      </c>
      <c r="G150" s="4" t="s">
        <v>111</v>
      </c>
      <c r="H150" s="4" t="s">
        <v>175</v>
      </c>
      <c r="I150" s="4" t="s">
        <v>522</v>
      </c>
      <c r="J150" s="12" t="s">
        <v>1234</v>
      </c>
      <c r="K150" s="33" t="s">
        <v>1426</v>
      </c>
      <c r="L150" s="34"/>
      <c r="M150" s="4" t="str">
        <f t="shared" si="11"/>
        <v>GHANTIGUDA HATIBANDHA SINAPALI</v>
      </c>
      <c r="N150" s="11" t="s">
        <v>26</v>
      </c>
      <c r="O150" s="11">
        <v>24</v>
      </c>
      <c r="P150" s="11">
        <v>1</v>
      </c>
      <c r="Q150" s="35" t="s">
        <v>26</v>
      </c>
      <c r="R150" s="3">
        <v>42918</v>
      </c>
      <c r="S150" s="3">
        <v>42826</v>
      </c>
      <c r="T150" s="3">
        <v>43097</v>
      </c>
      <c r="U150" s="11" t="s">
        <v>2291</v>
      </c>
      <c r="V150" s="11" t="s">
        <v>28</v>
      </c>
      <c r="W150" s="11" t="s">
        <v>29</v>
      </c>
      <c r="X150" s="16">
        <v>34817523454</v>
      </c>
      <c r="Y150" s="11" t="s">
        <v>2262</v>
      </c>
      <c r="Z150" s="16" t="s">
        <v>2270</v>
      </c>
      <c r="AA150" s="11" t="s">
        <v>2300</v>
      </c>
      <c r="AB150" s="3">
        <f t="shared" si="12"/>
        <v>43008</v>
      </c>
      <c r="AC150" s="3">
        <v>43002</v>
      </c>
      <c r="AD150" s="3">
        <f t="shared" si="13"/>
        <v>43396</v>
      </c>
      <c r="AE150" s="3">
        <v>43449</v>
      </c>
      <c r="AF150" s="11" t="s">
        <v>2293</v>
      </c>
      <c r="AG150" s="3">
        <v>43472</v>
      </c>
      <c r="AH150" s="3">
        <v>43472</v>
      </c>
      <c r="AI150" s="4" t="s">
        <v>2502</v>
      </c>
      <c r="AJ150" s="4"/>
      <c r="AK150" s="4" t="s">
        <v>2512</v>
      </c>
      <c r="AL150" s="19"/>
      <c r="AM150" s="19"/>
      <c r="AN150" s="19"/>
      <c r="AO150" s="19" t="e">
        <v>#N/A</v>
      </c>
      <c r="AP150" s="19" t="e">
        <v>#N/A</v>
      </c>
      <c r="AQ150" s="19" t="e">
        <v>#N/A</v>
      </c>
      <c r="AR150" s="19" t="e">
        <f>VLOOKUP(A150,#REF!,12,0)</f>
        <v>#REF!</v>
      </c>
      <c r="AS150" s="19" t="e">
        <f t="shared" si="14"/>
        <v>#REF!</v>
      </c>
      <c r="AX150" s="19" t="e">
        <v>#N/A</v>
      </c>
      <c r="AY150" s="19" t="b">
        <v>1</v>
      </c>
      <c r="AZ150" s="19">
        <v>700</v>
      </c>
    </row>
    <row r="151" spans="1:52" ht="15" hidden="1" customHeight="1">
      <c r="A151" s="19" t="s">
        <v>2691</v>
      </c>
      <c r="C151" s="72">
        <f t="shared" si="10"/>
        <v>34893840133</v>
      </c>
      <c r="D151" s="11">
        <v>147</v>
      </c>
      <c r="E151" s="12" t="s">
        <v>25</v>
      </c>
      <c r="F151" s="12" t="s">
        <v>109</v>
      </c>
      <c r="G151" s="4" t="s">
        <v>111</v>
      </c>
      <c r="H151" s="4" t="s">
        <v>174</v>
      </c>
      <c r="I151" s="5" t="s">
        <v>523</v>
      </c>
      <c r="J151" s="6" t="s">
        <v>1235</v>
      </c>
      <c r="K151" s="14" t="s">
        <v>1427</v>
      </c>
      <c r="L151" s="15"/>
      <c r="M151" s="4" t="str">
        <f t="shared" si="11"/>
        <v>NADIGAON HATIBANDHA SINAPALI</v>
      </c>
      <c r="N151" s="20" t="s">
        <v>26</v>
      </c>
      <c r="O151" s="20">
        <v>24</v>
      </c>
      <c r="P151" s="20">
        <v>1</v>
      </c>
      <c r="Q151" s="35" t="s">
        <v>26</v>
      </c>
      <c r="R151" s="21">
        <v>42797</v>
      </c>
      <c r="S151" s="21">
        <v>42705</v>
      </c>
      <c r="T151" s="3">
        <v>42977</v>
      </c>
      <c r="U151" s="11" t="s">
        <v>2291</v>
      </c>
      <c r="V151" s="20" t="s">
        <v>28</v>
      </c>
      <c r="W151" s="25" t="s">
        <v>29</v>
      </c>
      <c r="X151" s="27">
        <v>34893840133</v>
      </c>
      <c r="Y151" s="20" t="s">
        <v>2262</v>
      </c>
      <c r="Z151" s="26" t="s">
        <v>2270</v>
      </c>
      <c r="AA151" s="11" t="s">
        <v>2300</v>
      </c>
      <c r="AB151" s="3">
        <f t="shared" si="12"/>
        <v>42887</v>
      </c>
      <c r="AC151" s="21">
        <v>43002</v>
      </c>
      <c r="AD151" s="3">
        <f t="shared" si="13"/>
        <v>43275</v>
      </c>
      <c r="AE151" s="21">
        <v>43308</v>
      </c>
      <c r="AF151" s="11" t="s">
        <v>2293</v>
      </c>
      <c r="AG151" s="3">
        <v>43406</v>
      </c>
      <c r="AH151" s="3">
        <v>43433</v>
      </c>
      <c r="AI151" s="4" t="s">
        <v>2502</v>
      </c>
      <c r="AJ151" s="7"/>
      <c r="AK151" s="4" t="s">
        <v>2512</v>
      </c>
      <c r="AO151" s="19" t="e">
        <v>#N/A</v>
      </c>
      <c r="AP151" s="19" t="e">
        <v>#N/A</v>
      </c>
      <c r="AQ151" s="19" t="e">
        <v>#N/A</v>
      </c>
      <c r="AR151" s="19" t="e">
        <f>VLOOKUP(A151,#REF!,12,0)</f>
        <v>#REF!</v>
      </c>
      <c r="AS151" s="19" t="e">
        <f t="shared" si="14"/>
        <v>#REF!</v>
      </c>
      <c r="AX151" s="19" t="e">
        <v>#N/A</v>
      </c>
      <c r="AY151" s="19" t="b">
        <v>1</v>
      </c>
      <c r="AZ151" s="19">
        <v>1800</v>
      </c>
    </row>
    <row r="152" spans="1:52" s="10" customFormat="1" ht="15" hidden="1" customHeight="1">
      <c r="A152" s="19" t="s">
        <v>2692</v>
      </c>
      <c r="B152" s="19"/>
      <c r="C152" s="72">
        <f t="shared" si="10"/>
        <v>35186248361</v>
      </c>
      <c r="D152" s="11">
        <v>148</v>
      </c>
      <c r="E152" s="12" t="s">
        <v>25</v>
      </c>
      <c r="F152" s="12" t="s">
        <v>109</v>
      </c>
      <c r="G152" s="4" t="s">
        <v>111</v>
      </c>
      <c r="H152" s="4" t="s">
        <v>169</v>
      </c>
      <c r="I152" s="4" t="s">
        <v>524</v>
      </c>
      <c r="J152" s="12" t="s">
        <v>1129</v>
      </c>
      <c r="K152" s="33" t="s">
        <v>1428</v>
      </c>
      <c r="L152" s="34"/>
      <c r="M152" s="4" t="str">
        <f t="shared" si="11"/>
        <v>HAT-MAHULPADA HATIBANDHA SINAPALI</v>
      </c>
      <c r="N152" s="11" t="s">
        <v>26</v>
      </c>
      <c r="O152" s="11">
        <v>24</v>
      </c>
      <c r="P152" s="11">
        <v>1</v>
      </c>
      <c r="Q152" s="35" t="s">
        <v>26</v>
      </c>
      <c r="R152" s="3">
        <v>42859</v>
      </c>
      <c r="S152" s="3">
        <v>42767</v>
      </c>
      <c r="T152" s="3">
        <f>S152+298</f>
        <v>43065</v>
      </c>
      <c r="U152" s="11" t="s">
        <v>2290</v>
      </c>
      <c r="V152" s="11" t="s">
        <v>28</v>
      </c>
      <c r="W152" s="11" t="s">
        <v>29</v>
      </c>
      <c r="X152" s="16">
        <v>35186248361</v>
      </c>
      <c r="Y152" s="11" t="s">
        <v>2262</v>
      </c>
      <c r="Z152" s="16" t="s">
        <v>2270</v>
      </c>
      <c r="AA152" s="11" t="s">
        <v>2300</v>
      </c>
      <c r="AB152" s="3">
        <f t="shared" si="12"/>
        <v>42949</v>
      </c>
      <c r="AC152" s="3">
        <v>43002</v>
      </c>
      <c r="AD152" s="3">
        <f t="shared" si="13"/>
        <v>43337</v>
      </c>
      <c r="AE152" s="3">
        <v>43406</v>
      </c>
      <c r="AF152" s="11" t="s">
        <v>2293</v>
      </c>
      <c r="AG152" s="3">
        <v>43433</v>
      </c>
      <c r="AH152" s="3">
        <v>43433</v>
      </c>
      <c r="AI152" s="4" t="s">
        <v>2502</v>
      </c>
      <c r="AJ152" s="7"/>
      <c r="AK152" s="4" t="s">
        <v>2512</v>
      </c>
      <c r="AL152" s="19"/>
      <c r="AM152" s="19"/>
      <c r="AN152" s="19"/>
      <c r="AO152" s="19" t="e">
        <v>#N/A</v>
      </c>
      <c r="AP152" s="19" t="e">
        <v>#N/A</v>
      </c>
      <c r="AQ152" s="19" t="e">
        <v>#N/A</v>
      </c>
      <c r="AR152" s="19" t="e">
        <f>VLOOKUP(A152,#REF!,12,0)</f>
        <v>#REF!</v>
      </c>
      <c r="AS152" s="19" t="e">
        <f t="shared" si="14"/>
        <v>#REF!</v>
      </c>
      <c r="AX152" s="19" t="e">
        <v>#N/A</v>
      </c>
      <c r="AY152" s="19" t="b">
        <v>1</v>
      </c>
      <c r="AZ152" s="19">
        <v>2900</v>
      </c>
    </row>
    <row r="153" spans="1:52" s="10" customFormat="1" ht="15" hidden="1" customHeight="1">
      <c r="A153" s="19" t="s">
        <v>2693</v>
      </c>
      <c r="B153" s="19"/>
      <c r="C153" s="72">
        <f t="shared" si="10"/>
        <v>35651583796</v>
      </c>
      <c r="D153" s="11">
        <v>149</v>
      </c>
      <c r="E153" s="12" t="s">
        <v>25</v>
      </c>
      <c r="F153" s="12" t="s">
        <v>109</v>
      </c>
      <c r="G153" s="4" t="s">
        <v>111</v>
      </c>
      <c r="H153" s="4" t="s">
        <v>121</v>
      </c>
      <c r="I153" s="4" t="s">
        <v>525</v>
      </c>
      <c r="J153" s="12" t="s">
        <v>1236</v>
      </c>
      <c r="K153" s="33" t="s">
        <v>1429</v>
      </c>
      <c r="L153" s="34"/>
      <c r="M153" s="4" t="str">
        <f t="shared" si="11"/>
        <v>DHULUMUNDA HATIBANDHA SINAPALI</v>
      </c>
      <c r="N153" s="11" t="s">
        <v>26</v>
      </c>
      <c r="O153" s="11">
        <v>24</v>
      </c>
      <c r="P153" s="11">
        <v>1</v>
      </c>
      <c r="Q153" s="35" t="s">
        <v>26</v>
      </c>
      <c r="R153" s="3">
        <v>42815</v>
      </c>
      <c r="S153" s="3">
        <v>42723</v>
      </c>
      <c r="T153" s="3">
        <v>42997</v>
      </c>
      <c r="U153" s="11" t="s">
        <v>2290</v>
      </c>
      <c r="V153" s="11" t="s">
        <v>28</v>
      </c>
      <c r="W153" s="11" t="s">
        <v>29</v>
      </c>
      <c r="X153" s="16">
        <v>35651583796</v>
      </c>
      <c r="Y153" s="11" t="s">
        <v>2262</v>
      </c>
      <c r="Z153" s="16" t="s">
        <v>2270</v>
      </c>
      <c r="AA153" s="11" t="s">
        <v>2300</v>
      </c>
      <c r="AB153" s="3">
        <f t="shared" si="12"/>
        <v>42905</v>
      </c>
      <c r="AC153" s="3">
        <v>43002</v>
      </c>
      <c r="AD153" s="3">
        <f t="shared" si="13"/>
        <v>43293</v>
      </c>
      <c r="AE153" s="3">
        <v>43325</v>
      </c>
      <c r="AF153" s="11" t="s">
        <v>2293</v>
      </c>
      <c r="AG153" s="3">
        <v>43433</v>
      </c>
      <c r="AH153" s="3">
        <v>43433</v>
      </c>
      <c r="AI153" s="4" t="s">
        <v>2502</v>
      </c>
      <c r="AJ153" s="7"/>
      <c r="AK153" s="4" t="s">
        <v>2512</v>
      </c>
      <c r="AL153" s="19"/>
      <c r="AM153" s="19"/>
      <c r="AN153" s="19"/>
      <c r="AO153" s="19" t="e">
        <v>#N/A</v>
      </c>
      <c r="AP153" s="19" t="e">
        <v>#N/A</v>
      </c>
      <c r="AQ153" s="19" t="e">
        <v>#N/A</v>
      </c>
      <c r="AR153" s="19" t="e">
        <f>VLOOKUP(A153,#REF!,12,0)</f>
        <v>#REF!</v>
      </c>
      <c r="AS153" s="19" t="e">
        <f t="shared" si="14"/>
        <v>#REF!</v>
      </c>
      <c r="AX153" s="19" t="e">
        <v>#N/A</v>
      </c>
      <c r="AY153" s="19" t="b">
        <v>1</v>
      </c>
      <c r="AZ153" s="19">
        <v>4000</v>
      </c>
    </row>
    <row r="154" spans="1:52" s="10" customFormat="1" ht="15" hidden="1" customHeight="1">
      <c r="A154" s="19" t="s">
        <v>2694</v>
      </c>
      <c r="B154" s="19"/>
      <c r="C154" s="72">
        <f t="shared" si="10"/>
        <v>36908053525</v>
      </c>
      <c r="D154" s="11">
        <v>150</v>
      </c>
      <c r="E154" s="12" t="s">
        <v>25</v>
      </c>
      <c r="F154" s="12" t="s">
        <v>109</v>
      </c>
      <c r="G154" s="4" t="s">
        <v>111</v>
      </c>
      <c r="H154" s="4" t="s">
        <v>170</v>
      </c>
      <c r="I154" s="4" t="s">
        <v>526</v>
      </c>
      <c r="J154" s="12" t="s">
        <v>1237</v>
      </c>
      <c r="K154" s="33" t="s">
        <v>1430</v>
      </c>
      <c r="L154" s="34"/>
      <c r="M154" s="4" t="str">
        <f t="shared" si="11"/>
        <v>HATIBANDHA-III HATIBANDHA SINAPALI</v>
      </c>
      <c r="N154" s="11" t="s">
        <v>26</v>
      </c>
      <c r="O154" s="11">
        <v>24</v>
      </c>
      <c r="P154" s="11">
        <v>1</v>
      </c>
      <c r="Q154" s="35" t="s">
        <v>26</v>
      </c>
      <c r="R154" s="3">
        <v>42818</v>
      </c>
      <c r="S154" s="3">
        <v>42726</v>
      </c>
      <c r="T154" s="3">
        <v>42991</v>
      </c>
      <c r="U154" s="11" t="s">
        <v>2290</v>
      </c>
      <c r="V154" s="11" t="s">
        <v>28</v>
      </c>
      <c r="W154" s="11" t="s">
        <v>29</v>
      </c>
      <c r="X154" s="16">
        <v>36908053525</v>
      </c>
      <c r="Y154" s="11" t="s">
        <v>2262</v>
      </c>
      <c r="Z154" s="16" t="s">
        <v>2270</v>
      </c>
      <c r="AA154" s="11" t="s">
        <v>2300</v>
      </c>
      <c r="AB154" s="3">
        <f t="shared" si="12"/>
        <v>42908</v>
      </c>
      <c r="AC154" s="3">
        <v>43002</v>
      </c>
      <c r="AD154" s="3">
        <f t="shared" si="13"/>
        <v>43296</v>
      </c>
      <c r="AE154" s="3">
        <v>43325</v>
      </c>
      <c r="AF154" s="11" t="s">
        <v>2293</v>
      </c>
      <c r="AG154" s="3">
        <v>43433</v>
      </c>
      <c r="AH154" s="3">
        <v>43433</v>
      </c>
      <c r="AI154" s="4" t="s">
        <v>2502</v>
      </c>
      <c r="AJ154" s="4"/>
      <c r="AK154" s="4" t="s">
        <v>2512</v>
      </c>
      <c r="AL154" s="19"/>
      <c r="AM154" s="19"/>
      <c r="AN154" s="19"/>
      <c r="AO154" s="19" t="e">
        <v>#N/A</v>
      </c>
      <c r="AP154" s="19" t="e">
        <v>#N/A</v>
      </c>
      <c r="AQ154" s="19" t="e">
        <v>#N/A</v>
      </c>
      <c r="AR154" s="19" t="e">
        <f>VLOOKUP(A154,#REF!,12,0)</f>
        <v>#REF!</v>
      </c>
      <c r="AS154" s="19" t="e">
        <f t="shared" si="14"/>
        <v>#REF!</v>
      </c>
      <c r="AX154" s="19" t="e">
        <v>#N/A</v>
      </c>
      <c r="AY154" s="19" t="b">
        <v>1</v>
      </c>
      <c r="AZ154" s="19">
        <v>5100</v>
      </c>
    </row>
    <row r="155" spans="1:52" s="10" customFormat="1" ht="15" hidden="1" customHeight="1">
      <c r="A155" s="19" t="s">
        <v>2695</v>
      </c>
      <c r="B155" s="19"/>
      <c r="C155" s="72">
        <f t="shared" si="10"/>
        <v>20369233039</v>
      </c>
      <c r="D155" s="11">
        <v>151</v>
      </c>
      <c r="E155" s="12" t="s">
        <v>25</v>
      </c>
      <c r="F155" s="12" t="s">
        <v>109</v>
      </c>
      <c r="G155" s="4" t="s">
        <v>111</v>
      </c>
      <c r="H155" s="4" t="s">
        <v>165</v>
      </c>
      <c r="I155" s="4" t="s">
        <v>527</v>
      </c>
      <c r="J155" s="12" t="s">
        <v>528</v>
      </c>
      <c r="K155" s="33" t="s">
        <v>1431</v>
      </c>
      <c r="L155" s="34" t="s">
        <v>1679</v>
      </c>
      <c r="M155" s="4" t="str">
        <f t="shared" si="11"/>
        <v>HAT-MALIPADA HATIBANDHA SINAPALI</v>
      </c>
      <c r="N155" s="11" t="s">
        <v>26</v>
      </c>
      <c r="O155" s="11">
        <v>24</v>
      </c>
      <c r="P155" s="11">
        <v>0</v>
      </c>
      <c r="Q155" s="35" t="s">
        <v>26</v>
      </c>
      <c r="R155" s="3">
        <v>42696</v>
      </c>
      <c r="S155" s="3">
        <v>42625</v>
      </c>
      <c r="T155" s="3">
        <v>42891</v>
      </c>
      <c r="U155" s="11" t="s">
        <v>2291</v>
      </c>
      <c r="V155" s="11" t="s">
        <v>28</v>
      </c>
      <c r="W155" s="11" t="s">
        <v>29</v>
      </c>
      <c r="X155" s="16" t="s">
        <v>1960</v>
      </c>
      <c r="Y155" s="11" t="s">
        <v>2262</v>
      </c>
      <c r="Z155" s="16" t="s">
        <v>2270</v>
      </c>
      <c r="AA155" s="11" t="s">
        <v>2300</v>
      </c>
      <c r="AB155" s="3">
        <f t="shared" si="12"/>
        <v>42807</v>
      </c>
      <c r="AC155" s="3">
        <v>43002</v>
      </c>
      <c r="AD155" s="3">
        <f t="shared" si="13"/>
        <v>43195</v>
      </c>
      <c r="AE155" s="3">
        <v>43325</v>
      </c>
      <c r="AF155" s="11" t="s">
        <v>2293</v>
      </c>
      <c r="AG155" s="3">
        <v>43433</v>
      </c>
      <c r="AH155" s="3">
        <v>43433</v>
      </c>
      <c r="AI155" s="4" t="s">
        <v>2502</v>
      </c>
      <c r="AJ155" s="4"/>
      <c r="AK155" s="4" t="s">
        <v>2512</v>
      </c>
      <c r="AL155" s="19"/>
      <c r="AM155" s="19"/>
      <c r="AN155" s="19"/>
      <c r="AO155" s="19" t="e">
        <v>#N/A</v>
      </c>
      <c r="AP155" s="19" t="e">
        <v>#N/A</v>
      </c>
      <c r="AQ155" s="19" t="e">
        <v>#N/A</v>
      </c>
      <c r="AR155" s="19" t="e">
        <f>VLOOKUP(A155,#REF!,12,0)</f>
        <v>#REF!</v>
      </c>
      <c r="AS155" s="19" t="e">
        <f t="shared" si="14"/>
        <v>#REF!</v>
      </c>
      <c r="AX155" s="19" t="e">
        <v>#N/A</v>
      </c>
      <c r="AY155" s="19" t="b">
        <v>1</v>
      </c>
      <c r="AZ155" s="19">
        <v>6200</v>
      </c>
    </row>
    <row r="156" spans="1:52" s="10" customFormat="1" ht="15" hidden="1" customHeight="1">
      <c r="A156" s="19" t="s">
        <v>2696</v>
      </c>
      <c r="B156" s="19"/>
      <c r="C156" s="72">
        <f t="shared" si="10"/>
        <v>32056198770</v>
      </c>
      <c r="D156" s="11">
        <v>152</v>
      </c>
      <c r="E156" s="12" t="s">
        <v>25</v>
      </c>
      <c r="F156" s="12" t="s">
        <v>109</v>
      </c>
      <c r="G156" s="4" t="s">
        <v>111</v>
      </c>
      <c r="H156" s="4" t="s">
        <v>120</v>
      </c>
      <c r="I156" s="5" t="s">
        <v>529</v>
      </c>
      <c r="J156" s="6" t="s">
        <v>530</v>
      </c>
      <c r="K156" s="14" t="s">
        <v>1432</v>
      </c>
      <c r="L156" s="15" t="s">
        <v>1680</v>
      </c>
      <c r="M156" s="4" t="str">
        <f t="shared" si="11"/>
        <v>HAT-COLONYPADA HATIBANDHA SINAPALI</v>
      </c>
      <c r="N156" s="20" t="s">
        <v>26</v>
      </c>
      <c r="O156" s="20">
        <v>21</v>
      </c>
      <c r="P156" s="20">
        <v>0</v>
      </c>
      <c r="Q156" s="35" t="s">
        <v>26</v>
      </c>
      <c r="R156" s="21">
        <v>42682</v>
      </c>
      <c r="S156" s="21">
        <v>42605</v>
      </c>
      <c r="T156" s="3">
        <f>S156+255</f>
        <v>42860</v>
      </c>
      <c r="U156" s="11" t="s">
        <v>2291</v>
      </c>
      <c r="V156" s="20" t="s">
        <v>28</v>
      </c>
      <c r="W156" s="20" t="s">
        <v>29</v>
      </c>
      <c r="X156" s="27" t="s">
        <v>1961</v>
      </c>
      <c r="Y156" s="20" t="s">
        <v>2262</v>
      </c>
      <c r="Z156" s="26" t="s">
        <v>2270</v>
      </c>
      <c r="AA156" s="11" t="s">
        <v>2300</v>
      </c>
      <c r="AB156" s="3">
        <f t="shared" si="12"/>
        <v>42787</v>
      </c>
      <c r="AC156" s="3">
        <v>43002</v>
      </c>
      <c r="AD156" s="3">
        <f t="shared" si="13"/>
        <v>43175</v>
      </c>
      <c r="AE156" s="21">
        <v>43279</v>
      </c>
      <c r="AF156" s="4" t="s">
        <v>2293</v>
      </c>
      <c r="AG156" s="3">
        <v>43406</v>
      </c>
      <c r="AH156" s="3">
        <v>43433</v>
      </c>
      <c r="AI156" s="4" t="s">
        <v>2502</v>
      </c>
      <c r="AJ156" s="4"/>
      <c r="AK156" s="4" t="s">
        <v>2512</v>
      </c>
      <c r="AL156" s="19"/>
      <c r="AM156" s="19"/>
      <c r="AN156" s="19"/>
      <c r="AO156" s="19" t="e">
        <v>#N/A</v>
      </c>
      <c r="AP156" s="19" t="e">
        <v>#N/A</v>
      </c>
      <c r="AQ156" s="19" t="e">
        <v>#N/A</v>
      </c>
      <c r="AR156" s="19" t="e">
        <f>VLOOKUP(A156,#REF!,12,0)</f>
        <v>#REF!</v>
      </c>
      <c r="AS156" s="19" t="e">
        <f t="shared" si="14"/>
        <v>#REF!</v>
      </c>
      <c r="AX156" s="19" t="e">
        <v>#N/A</v>
      </c>
      <c r="AY156" s="19" t="b">
        <v>1</v>
      </c>
      <c r="AZ156" s="19">
        <v>7300</v>
      </c>
    </row>
    <row r="157" spans="1:52" s="10" customFormat="1" ht="15" customHeight="1">
      <c r="A157" s="19" t="s">
        <v>2697</v>
      </c>
      <c r="B157" s="19"/>
      <c r="C157" s="72">
        <f t="shared" si="10"/>
        <v>35949610317</v>
      </c>
      <c r="D157" s="11">
        <v>153</v>
      </c>
      <c r="E157" s="12" t="s">
        <v>25</v>
      </c>
      <c r="F157" s="12" t="s">
        <v>109</v>
      </c>
      <c r="G157" s="4" t="s">
        <v>111</v>
      </c>
      <c r="H157" s="4" t="s">
        <v>166</v>
      </c>
      <c r="I157" s="5" t="s">
        <v>531</v>
      </c>
      <c r="J157" s="6" t="s">
        <v>532</v>
      </c>
      <c r="K157" s="14" t="s">
        <v>1433</v>
      </c>
      <c r="L157" s="15" t="s">
        <v>1681</v>
      </c>
      <c r="M157" s="4" t="str">
        <f t="shared" si="11"/>
        <v>BUSSTANDPADA HATIBANDHA SINAPALI</v>
      </c>
      <c r="N157" s="20" t="s">
        <v>26</v>
      </c>
      <c r="O157" s="20">
        <v>26</v>
      </c>
      <c r="P157" s="20">
        <v>0</v>
      </c>
      <c r="Q157" s="35" t="s">
        <v>26</v>
      </c>
      <c r="R157" s="21">
        <v>42641</v>
      </c>
      <c r="S157" s="21">
        <v>42552</v>
      </c>
      <c r="T157" s="3">
        <v>42854</v>
      </c>
      <c r="U157" s="11" t="s">
        <v>2291</v>
      </c>
      <c r="V157" s="20" t="s">
        <v>28</v>
      </c>
      <c r="W157" s="20" t="s">
        <v>29</v>
      </c>
      <c r="X157" s="27" t="s">
        <v>1962</v>
      </c>
      <c r="Y157" s="20" t="s">
        <v>2262</v>
      </c>
      <c r="Z157" s="26" t="s">
        <v>2270</v>
      </c>
      <c r="AA157" s="11" t="s">
        <v>2300</v>
      </c>
      <c r="AB157" s="3">
        <f t="shared" si="12"/>
        <v>42734</v>
      </c>
      <c r="AC157" s="3">
        <v>43002</v>
      </c>
      <c r="AD157" s="3">
        <f t="shared" si="13"/>
        <v>43122</v>
      </c>
      <c r="AE157" s="18">
        <v>43188</v>
      </c>
      <c r="AF157" s="4" t="s">
        <v>2293</v>
      </c>
      <c r="AG157" s="3">
        <v>43406</v>
      </c>
      <c r="AH157" s="3">
        <v>43406</v>
      </c>
      <c r="AI157" s="4" t="s">
        <v>2502</v>
      </c>
      <c r="AJ157" s="4"/>
      <c r="AK157" s="4" t="s">
        <v>2512</v>
      </c>
      <c r="AL157" s="19"/>
      <c r="AM157" s="19"/>
      <c r="AN157" s="19"/>
      <c r="AO157" s="19" t="e">
        <v>#N/A</v>
      </c>
      <c r="AP157" s="19" t="e">
        <v>#N/A</v>
      </c>
      <c r="AQ157" s="19" t="e">
        <v>#N/A</v>
      </c>
      <c r="AR157" s="19" t="e">
        <f>VLOOKUP(A157,#REF!,12,0)</f>
        <v>#REF!</v>
      </c>
      <c r="AS157" s="19" t="e">
        <f t="shared" si="14"/>
        <v>#REF!</v>
      </c>
      <c r="AX157" s="19" t="e">
        <v>#N/A</v>
      </c>
      <c r="AY157" s="19" t="b">
        <v>1</v>
      </c>
      <c r="AZ157" s="19">
        <v>8400</v>
      </c>
    </row>
    <row r="158" spans="1:52" s="10" customFormat="1" ht="15" hidden="1" customHeight="1">
      <c r="A158" s="19" t="s">
        <v>2698</v>
      </c>
      <c r="B158" s="19"/>
      <c r="C158" s="72">
        <f t="shared" si="10"/>
        <v>36401980656</v>
      </c>
      <c r="D158" s="11">
        <v>154</v>
      </c>
      <c r="E158" s="12" t="s">
        <v>25</v>
      </c>
      <c r="F158" s="12" t="s">
        <v>109</v>
      </c>
      <c r="G158" s="4" t="s">
        <v>111</v>
      </c>
      <c r="H158" s="4" t="s">
        <v>175</v>
      </c>
      <c r="I158" s="5" t="s">
        <v>533</v>
      </c>
      <c r="J158" s="6" t="s">
        <v>534</v>
      </c>
      <c r="K158" s="14" t="s">
        <v>1434</v>
      </c>
      <c r="L158" s="15" t="s">
        <v>1682</v>
      </c>
      <c r="M158" s="4" t="str">
        <f t="shared" si="11"/>
        <v>GHANTIGUDA HATIBANDHA SINAPALI</v>
      </c>
      <c r="N158" s="20" t="s">
        <v>26</v>
      </c>
      <c r="O158" s="20">
        <v>19</v>
      </c>
      <c r="P158" s="20">
        <v>0</v>
      </c>
      <c r="Q158" s="35" t="s">
        <v>26</v>
      </c>
      <c r="R158" s="21">
        <v>42675</v>
      </c>
      <c r="S158" s="21">
        <v>42602</v>
      </c>
      <c r="T158" s="3">
        <f>S158+255</f>
        <v>42857</v>
      </c>
      <c r="U158" s="11" t="s">
        <v>2291</v>
      </c>
      <c r="V158" s="20" t="s">
        <v>28</v>
      </c>
      <c r="W158" s="20" t="s">
        <v>29</v>
      </c>
      <c r="X158" s="27" t="s">
        <v>1963</v>
      </c>
      <c r="Y158" s="20" t="s">
        <v>2262</v>
      </c>
      <c r="Z158" s="26" t="s">
        <v>2270</v>
      </c>
      <c r="AA158" s="11" t="s">
        <v>2300</v>
      </c>
      <c r="AB158" s="3">
        <f t="shared" si="12"/>
        <v>42784</v>
      </c>
      <c r="AC158" s="3">
        <v>43002</v>
      </c>
      <c r="AD158" s="3">
        <f t="shared" si="13"/>
        <v>43172</v>
      </c>
      <c r="AE158" s="21">
        <v>43279</v>
      </c>
      <c r="AF158" s="4" t="s">
        <v>2293</v>
      </c>
      <c r="AG158" s="3">
        <v>43433</v>
      </c>
      <c r="AH158" s="3">
        <v>43406</v>
      </c>
      <c r="AI158" s="4" t="s">
        <v>2502</v>
      </c>
      <c r="AJ158" s="7"/>
      <c r="AK158" s="4" t="s">
        <v>2512</v>
      </c>
      <c r="AL158" s="19"/>
      <c r="AM158" s="19"/>
      <c r="AN158" s="19"/>
      <c r="AO158" s="19" t="e">
        <v>#N/A</v>
      </c>
      <c r="AP158" s="19" t="e">
        <v>#N/A</v>
      </c>
      <c r="AQ158" s="19" t="e">
        <v>#N/A</v>
      </c>
      <c r="AR158" s="19" t="e">
        <f>VLOOKUP(A158,#REF!,12,0)</f>
        <v>#REF!</v>
      </c>
      <c r="AS158" s="19" t="e">
        <f t="shared" si="14"/>
        <v>#REF!</v>
      </c>
      <c r="AX158" s="19" t="e">
        <v>#N/A</v>
      </c>
      <c r="AY158" s="19" t="b">
        <v>1</v>
      </c>
      <c r="AZ158" s="19">
        <v>9500</v>
      </c>
    </row>
    <row r="159" spans="1:52" s="10" customFormat="1" ht="15" hidden="1" customHeight="1">
      <c r="A159" s="19" t="s">
        <v>2699</v>
      </c>
      <c r="B159" s="19"/>
      <c r="C159" s="72">
        <f t="shared" si="10"/>
        <v>84006398453</v>
      </c>
      <c r="D159" s="11">
        <v>155</v>
      </c>
      <c r="E159" s="12" t="s">
        <v>25</v>
      </c>
      <c r="F159" s="12" t="s">
        <v>109</v>
      </c>
      <c r="G159" s="4" t="s">
        <v>113</v>
      </c>
      <c r="H159" s="4" t="s">
        <v>178</v>
      </c>
      <c r="I159" s="4" t="s">
        <v>535</v>
      </c>
      <c r="J159" s="12" t="s">
        <v>536</v>
      </c>
      <c r="K159" s="33" t="s">
        <v>1435</v>
      </c>
      <c r="L159" s="34" t="s">
        <v>1683</v>
      </c>
      <c r="M159" s="4" t="str">
        <f t="shared" si="11"/>
        <v>KENDUMUNDA-II KENDUMUNDA SINAPALI</v>
      </c>
      <c r="N159" s="11" t="s">
        <v>26</v>
      </c>
      <c r="O159" s="11">
        <v>27</v>
      </c>
      <c r="P159" s="11">
        <v>1</v>
      </c>
      <c r="Q159" s="35" t="s">
        <v>26</v>
      </c>
      <c r="R159" s="3">
        <v>42803</v>
      </c>
      <c r="S159" s="3">
        <v>42747</v>
      </c>
      <c r="T159" s="3">
        <v>43017</v>
      </c>
      <c r="U159" s="11" t="s">
        <v>2290</v>
      </c>
      <c r="V159" s="11" t="s">
        <v>27</v>
      </c>
      <c r="W159" s="11" t="s">
        <v>1936</v>
      </c>
      <c r="X159" s="16" t="s">
        <v>1964</v>
      </c>
      <c r="Y159" s="11" t="s">
        <v>2261</v>
      </c>
      <c r="Z159" s="16" t="s">
        <v>2277</v>
      </c>
      <c r="AA159" s="35" t="s">
        <v>31</v>
      </c>
      <c r="AB159" s="3">
        <f t="shared" si="12"/>
        <v>42929</v>
      </c>
      <c r="AC159" s="3">
        <v>43002</v>
      </c>
      <c r="AD159" s="3">
        <f t="shared" si="13"/>
        <v>43317</v>
      </c>
      <c r="AE159" s="3">
        <v>43409</v>
      </c>
      <c r="AF159" s="11" t="s">
        <v>2293</v>
      </c>
      <c r="AG159" s="3">
        <v>43433</v>
      </c>
      <c r="AH159" s="3">
        <v>43433</v>
      </c>
      <c r="AI159" s="4" t="s">
        <v>2502</v>
      </c>
      <c r="AJ159" s="4"/>
      <c r="AK159" s="4" t="s">
        <v>2512</v>
      </c>
      <c r="AL159" s="19"/>
      <c r="AM159" s="19"/>
      <c r="AN159" s="19"/>
      <c r="AO159" s="19" t="e">
        <v>#N/A</v>
      </c>
      <c r="AP159" s="19" t="e">
        <v>#N/A</v>
      </c>
      <c r="AQ159" s="19" t="e">
        <v>#N/A</v>
      </c>
      <c r="AR159" s="19" t="e">
        <f>VLOOKUP(A159,#REF!,12,0)</f>
        <v>#REF!</v>
      </c>
      <c r="AS159" s="19" t="e">
        <f t="shared" si="14"/>
        <v>#REF!</v>
      </c>
      <c r="AX159" s="19" t="e">
        <v>#N/A</v>
      </c>
      <c r="AY159" s="19" t="b">
        <v>1</v>
      </c>
      <c r="AZ159" s="19">
        <v>600</v>
      </c>
    </row>
    <row r="160" spans="1:52" s="10" customFormat="1" ht="15" hidden="1" customHeight="1">
      <c r="A160" s="19" t="s">
        <v>2700</v>
      </c>
      <c r="B160" s="19"/>
      <c r="C160" s="72">
        <f t="shared" si="10"/>
        <v>84008284228</v>
      </c>
      <c r="D160" s="11">
        <v>156</v>
      </c>
      <c r="E160" s="12" t="s">
        <v>25</v>
      </c>
      <c r="F160" s="12" t="s">
        <v>109</v>
      </c>
      <c r="G160" s="4" t="s">
        <v>113</v>
      </c>
      <c r="H160" s="4" t="s">
        <v>179</v>
      </c>
      <c r="I160" s="5" t="s">
        <v>537</v>
      </c>
      <c r="J160" s="6" t="s">
        <v>538</v>
      </c>
      <c r="K160" s="14" t="s">
        <v>1436</v>
      </c>
      <c r="L160" s="15"/>
      <c r="M160" s="4" t="str">
        <f t="shared" si="11"/>
        <v>KANDULKONA-I KENDUMUNDA SINAPALI</v>
      </c>
      <c r="N160" s="20" t="s">
        <v>26</v>
      </c>
      <c r="O160" s="20">
        <v>27</v>
      </c>
      <c r="P160" s="20">
        <v>1</v>
      </c>
      <c r="Q160" s="35" t="s">
        <v>26</v>
      </c>
      <c r="R160" s="21">
        <v>42680</v>
      </c>
      <c r="S160" s="21">
        <v>42589</v>
      </c>
      <c r="T160" s="3">
        <f>S160+255</f>
        <v>42844</v>
      </c>
      <c r="U160" s="11" t="s">
        <v>2291</v>
      </c>
      <c r="V160" s="20" t="s">
        <v>27</v>
      </c>
      <c r="W160" s="20" t="s">
        <v>1936</v>
      </c>
      <c r="X160" s="27" t="s">
        <v>1965</v>
      </c>
      <c r="Y160" s="20" t="s">
        <v>2261</v>
      </c>
      <c r="Z160" s="26" t="s">
        <v>2277</v>
      </c>
      <c r="AA160" s="17" t="s">
        <v>31</v>
      </c>
      <c r="AB160" s="3">
        <f t="shared" si="12"/>
        <v>42771</v>
      </c>
      <c r="AC160" s="21">
        <v>43002</v>
      </c>
      <c r="AD160" s="3">
        <f t="shared" si="13"/>
        <v>43159</v>
      </c>
      <c r="AE160" s="21">
        <v>43279</v>
      </c>
      <c r="AF160" s="4" t="s">
        <v>2293</v>
      </c>
      <c r="AG160" s="3">
        <v>43406</v>
      </c>
      <c r="AH160" s="3">
        <v>43406</v>
      </c>
      <c r="AI160" s="4" t="s">
        <v>2502</v>
      </c>
      <c r="AJ160" s="4"/>
      <c r="AK160" s="4" t="s">
        <v>2512</v>
      </c>
      <c r="AL160" s="19"/>
      <c r="AM160" s="19"/>
      <c r="AN160" s="19"/>
      <c r="AO160" s="19" t="e">
        <v>#N/A</v>
      </c>
      <c r="AP160" s="19" t="e">
        <v>#N/A</v>
      </c>
      <c r="AQ160" s="19" t="e">
        <v>#N/A</v>
      </c>
      <c r="AR160" s="19" t="e">
        <f>VLOOKUP(A160,#REF!,12,0)</f>
        <v>#REF!</v>
      </c>
      <c r="AS160" s="19" t="e">
        <f t="shared" si="14"/>
        <v>#REF!</v>
      </c>
      <c r="AX160" s="19" t="e">
        <v>#N/A</v>
      </c>
      <c r="AY160" s="19" t="b">
        <v>1</v>
      </c>
      <c r="AZ160" s="19">
        <v>1700</v>
      </c>
    </row>
    <row r="161" spans="1:52" s="10" customFormat="1" ht="15" hidden="1" customHeight="1">
      <c r="A161" s="19" t="s">
        <v>2701</v>
      </c>
      <c r="B161" s="19"/>
      <c r="C161" s="72">
        <f t="shared" si="10"/>
        <v>84009116295</v>
      </c>
      <c r="D161" s="11">
        <v>157</v>
      </c>
      <c r="E161" s="12" t="s">
        <v>25</v>
      </c>
      <c r="F161" s="12" t="s">
        <v>109</v>
      </c>
      <c r="G161" s="4" t="s">
        <v>113</v>
      </c>
      <c r="H161" s="4" t="s">
        <v>180</v>
      </c>
      <c r="I161" s="5" t="s">
        <v>539</v>
      </c>
      <c r="J161" s="6" t="s">
        <v>540</v>
      </c>
      <c r="K161" s="14" t="s">
        <v>1437</v>
      </c>
      <c r="L161" s="15" t="s">
        <v>1684</v>
      </c>
      <c r="M161" s="4" t="str">
        <f t="shared" si="11"/>
        <v>JAMPANI-I KENDUMUNDA SINAPALI</v>
      </c>
      <c r="N161" s="20" t="s">
        <v>26</v>
      </c>
      <c r="O161" s="20">
        <v>23</v>
      </c>
      <c r="P161" s="20">
        <v>1</v>
      </c>
      <c r="Q161" s="35" t="s">
        <v>26</v>
      </c>
      <c r="R161" s="21">
        <v>42634</v>
      </c>
      <c r="S161" s="21">
        <v>42565</v>
      </c>
      <c r="T161" s="3">
        <f>S161+255</f>
        <v>42820</v>
      </c>
      <c r="U161" s="11" t="s">
        <v>2290</v>
      </c>
      <c r="V161" s="20" t="s">
        <v>27</v>
      </c>
      <c r="W161" s="20" t="s">
        <v>1936</v>
      </c>
      <c r="X161" s="27" t="s">
        <v>1966</v>
      </c>
      <c r="Y161" s="20" t="s">
        <v>2261</v>
      </c>
      <c r="Z161" s="26" t="s">
        <v>2277</v>
      </c>
      <c r="AA161" s="17" t="s">
        <v>31</v>
      </c>
      <c r="AB161" s="3">
        <f t="shared" si="12"/>
        <v>42747</v>
      </c>
      <c r="AC161" s="3">
        <v>43002</v>
      </c>
      <c r="AD161" s="3">
        <f t="shared" si="13"/>
        <v>43135</v>
      </c>
      <c r="AE161" s="21">
        <v>43279</v>
      </c>
      <c r="AF161" s="4" t="s">
        <v>2293</v>
      </c>
      <c r="AG161" s="3">
        <v>43406</v>
      </c>
      <c r="AH161" s="3">
        <v>43433</v>
      </c>
      <c r="AI161" s="4" t="s">
        <v>2502</v>
      </c>
      <c r="AJ161" s="4"/>
      <c r="AK161" s="4" t="s">
        <v>2512</v>
      </c>
      <c r="AL161" s="19"/>
      <c r="AM161" s="19"/>
      <c r="AN161" s="19"/>
      <c r="AO161" s="19" t="e">
        <v>#N/A</v>
      </c>
      <c r="AP161" s="19" t="e">
        <v>#N/A</v>
      </c>
      <c r="AQ161" s="19" t="e">
        <v>#N/A</v>
      </c>
      <c r="AR161" s="19" t="e">
        <f>VLOOKUP(A161,#REF!,12,0)</f>
        <v>#REF!</v>
      </c>
      <c r="AS161" s="19" t="e">
        <f t="shared" si="14"/>
        <v>#REF!</v>
      </c>
      <c r="AX161" s="19" t="e">
        <v>#N/A</v>
      </c>
      <c r="AY161" s="19" t="b">
        <v>1</v>
      </c>
      <c r="AZ161" s="19">
        <v>2800</v>
      </c>
    </row>
    <row r="162" spans="1:52" ht="15" hidden="1" customHeight="1">
      <c r="A162" s="19" t="s">
        <v>2702</v>
      </c>
      <c r="C162" s="72">
        <f t="shared" si="10"/>
        <v>84022797209</v>
      </c>
      <c r="D162" s="11">
        <v>158</v>
      </c>
      <c r="E162" s="12" t="s">
        <v>25</v>
      </c>
      <c r="F162" s="12" t="s">
        <v>109</v>
      </c>
      <c r="G162" s="4" t="s">
        <v>113</v>
      </c>
      <c r="H162" s="4" t="s">
        <v>224</v>
      </c>
      <c r="I162" s="5" t="s">
        <v>541</v>
      </c>
      <c r="J162" s="6" t="s">
        <v>542</v>
      </c>
      <c r="K162" s="14" t="s">
        <v>1438</v>
      </c>
      <c r="L162" s="15"/>
      <c r="M162" s="4" t="str">
        <f t="shared" si="11"/>
        <v>KANDULKONA-II KENDUMUNDA SINAPALI</v>
      </c>
      <c r="N162" s="20" t="s">
        <v>26</v>
      </c>
      <c r="O162" s="20">
        <v>24</v>
      </c>
      <c r="P162" s="20">
        <v>0</v>
      </c>
      <c r="Q162" s="35" t="s">
        <v>26</v>
      </c>
      <c r="R162" s="21">
        <v>42675</v>
      </c>
      <c r="S162" s="21">
        <v>42615</v>
      </c>
      <c r="T162" s="3">
        <f>S162+255</f>
        <v>42870</v>
      </c>
      <c r="U162" s="11" t="s">
        <v>2290</v>
      </c>
      <c r="V162" s="20" t="s">
        <v>27</v>
      </c>
      <c r="W162" s="20" t="s">
        <v>1936</v>
      </c>
      <c r="X162" s="27" t="s">
        <v>1967</v>
      </c>
      <c r="Y162" s="20" t="s">
        <v>2261</v>
      </c>
      <c r="Z162" s="26" t="s">
        <v>2277</v>
      </c>
      <c r="AA162" s="17" t="s">
        <v>31</v>
      </c>
      <c r="AB162" s="3">
        <f t="shared" si="12"/>
        <v>42797</v>
      </c>
      <c r="AC162" s="21">
        <v>43002</v>
      </c>
      <c r="AD162" s="3">
        <f t="shared" si="13"/>
        <v>43185</v>
      </c>
      <c r="AE162" s="21">
        <v>43279</v>
      </c>
      <c r="AF162" s="4" t="s">
        <v>2293</v>
      </c>
      <c r="AG162" s="3">
        <v>43406</v>
      </c>
      <c r="AH162" s="3">
        <v>43406</v>
      </c>
      <c r="AI162" s="4" t="s">
        <v>2502</v>
      </c>
      <c r="AJ162" s="7"/>
      <c r="AK162" s="4" t="s">
        <v>2512</v>
      </c>
      <c r="AO162" s="19" t="e">
        <v>#N/A</v>
      </c>
      <c r="AP162" s="19" t="e">
        <v>#N/A</v>
      </c>
      <c r="AQ162" s="19" t="e">
        <v>#N/A</v>
      </c>
      <c r="AR162" s="19" t="e">
        <f>VLOOKUP(A162,#REF!,12,0)</f>
        <v>#REF!</v>
      </c>
      <c r="AS162" s="19" t="e">
        <f t="shared" si="14"/>
        <v>#REF!</v>
      </c>
      <c r="AX162" s="19" t="e">
        <v>#N/A</v>
      </c>
      <c r="AY162" s="19" t="b">
        <v>1</v>
      </c>
      <c r="AZ162" s="19">
        <v>3900</v>
      </c>
    </row>
    <row r="163" spans="1:52" ht="15" hidden="1" customHeight="1">
      <c r="A163" s="19" t="s">
        <v>2703</v>
      </c>
      <c r="C163" s="72">
        <f t="shared" si="10"/>
        <v>35690170963</v>
      </c>
      <c r="D163" s="11">
        <v>159</v>
      </c>
      <c r="E163" s="12" t="s">
        <v>25</v>
      </c>
      <c r="F163" s="12" t="s">
        <v>109</v>
      </c>
      <c r="G163" s="4" t="s">
        <v>113</v>
      </c>
      <c r="H163" s="4" t="s">
        <v>181</v>
      </c>
      <c r="I163" s="5" t="s">
        <v>543</v>
      </c>
      <c r="J163" s="6" t="s">
        <v>544</v>
      </c>
      <c r="K163" s="14" t="s">
        <v>1439</v>
      </c>
      <c r="L163" s="15" t="s">
        <v>1685</v>
      </c>
      <c r="M163" s="4" t="str">
        <f t="shared" si="11"/>
        <v>BADDARLIPADA-II KENDUMUNDA SINAPALI</v>
      </c>
      <c r="N163" s="20" t="s">
        <v>26</v>
      </c>
      <c r="O163" s="20">
        <v>20</v>
      </c>
      <c r="P163" s="20">
        <v>0</v>
      </c>
      <c r="Q163" s="35" t="s">
        <v>26</v>
      </c>
      <c r="R163" s="21">
        <v>42636</v>
      </c>
      <c r="S163" s="21">
        <v>42557</v>
      </c>
      <c r="T163" s="3">
        <f>S163+255</f>
        <v>42812</v>
      </c>
      <c r="U163" s="11" t="s">
        <v>2290</v>
      </c>
      <c r="V163" s="20" t="s">
        <v>28</v>
      </c>
      <c r="W163" s="20" t="s">
        <v>29</v>
      </c>
      <c r="X163" s="27" t="s">
        <v>1968</v>
      </c>
      <c r="Y163" s="20" t="s">
        <v>2262</v>
      </c>
      <c r="Z163" s="26" t="s">
        <v>2270</v>
      </c>
      <c r="AA163" s="11" t="s">
        <v>2300</v>
      </c>
      <c r="AB163" s="3">
        <f t="shared" si="12"/>
        <v>42739</v>
      </c>
      <c r="AC163" s="21">
        <v>43002</v>
      </c>
      <c r="AD163" s="3">
        <f t="shared" si="13"/>
        <v>43127</v>
      </c>
      <c r="AE163" s="21">
        <v>43279</v>
      </c>
      <c r="AF163" s="4" t="s">
        <v>2293</v>
      </c>
      <c r="AG163" s="3">
        <v>43406</v>
      </c>
      <c r="AH163" s="3">
        <v>43406</v>
      </c>
      <c r="AI163" s="4" t="s">
        <v>2502</v>
      </c>
      <c r="AJ163" s="7"/>
      <c r="AK163" s="4" t="s">
        <v>2512</v>
      </c>
      <c r="AO163" s="19" t="e">
        <v>#N/A</v>
      </c>
      <c r="AP163" s="19" t="e">
        <v>#N/A</v>
      </c>
      <c r="AQ163" s="19" t="e">
        <v>#N/A</v>
      </c>
      <c r="AR163" s="19" t="e">
        <f>VLOOKUP(A163,#REF!,12,0)</f>
        <v>#REF!</v>
      </c>
      <c r="AS163" s="19" t="e">
        <f t="shared" si="14"/>
        <v>#REF!</v>
      </c>
      <c r="AX163" s="19" t="e">
        <v>#N/A</v>
      </c>
      <c r="AY163" s="19" t="b">
        <v>1</v>
      </c>
      <c r="AZ163" s="19">
        <v>5000</v>
      </c>
    </row>
    <row r="164" spans="1:52" s="10" customFormat="1" ht="15" hidden="1" customHeight="1">
      <c r="A164" s="19" t="s">
        <v>2704</v>
      </c>
      <c r="B164" s="19"/>
      <c r="C164" s="72">
        <f t="shared" si="10"/>
        <v>36139820453</v>
      </c>
      <c r="D164" s="11">
        <v>160</v>
      </c>
      <c r="E164" s="12" t="s">
        <v>25</v>
      </c>
      <c r="F164" s="12" t="s">
        <v>109</v>
      </c>
      <c r="G164" s="4" t="s">
        <v>113</v>
      </c>
      <c r="H164" s="4" t="s">
        <v>180</v>
      </c>
      <c r="I164" s="5" t="s">
        <v>545</v>
      </c>
      <c r="J164" s="6" t="s">
        <v>546</v>
      </c>
      <c r="K164" s="14" t="s">
        <v>1440</v>
      </c>
      <c r="L164" s="15" t="s">
        <v>1686</v>
      </c>
      <c r="M164" s="4" t="str">
        <f t="shared" si="11"/>
        <v>JAMPANI-I KENDUMUNDA SINAPALI</v>
      </c>
      <c r="N164" s="20" t="s">
        <v>26</v>
      </c>
      <c r="O164" s="20">
        <v>22</v>
      </c>
      <c r="P164" s="20">
        <v>1</v>
      </c>
      <c r="Q164" s="35" t="s">
        <v>26</v>
      </c>
      <c r="R164" s="21">
        <v>42614</v>
      </c>
      <c r="S164" s="21">
        <v>42544</v>
      </c>
      <c r="T164" s="3">
        <f>S164+255</f>
        <v>42799</v>
      </c>
      <c r="U164" s="11" t="s">
        <v>2290</v>
      </c>
      <c r="V164" s="20" t="s">
        <v>28</v>
      </c>
      <c r="W164" s="20" t="s">
        <v>29</v>
      </c>
      <c r="X164" s="27" t="s">
        <v>1969</v>
      </c>
      <c r="Y164" s="20" t="s">
        <v>2262</v>
      </c>
      <c r="Z164" s="26" t="s">
        <v>2270</v>
      </c>
      <c r="AA164" s="11" t="s">
        <v>2300</v>
      </c>
      <c r="AB164" s="3">
        <f t="shared" si="12"/>
        <v>42726</v>
      </c>
      <c r="AC164" s="3">
        <v>43002</v>
      </c>
      <c r="AD164" s="3">
        <f t="shared" si="13"/>
        <v>43114</v>
      </c>
      <c r="AE164" s="21">
        <v>43279</v>
      </c>
      <c r="AF164" s="4" t="s">
        <v>2293</v>
      </c>
      <c r="AG164" s="3">
        <v>43406</v>
      </c>
      <c r="AH164" s="3">
        <v>43433</v>
      </c>
      <c r="AI164" s="4" t="s">
        <v>2502</v>
      </c>
      <c r="AJ164" s="4"/>
      <c r="AK164" s="4" t="s">
        <v>2512</v>
      </c>
      <c r="AL164" s="19"/>
      <c r="AM164" s="19"/>
      <c r="AN164" s="19"/>
      <c r="AO164" s="19" t="e">
        <v>#N/A</v>
      </c>
      <c r="AP164" s="19" t="e">
        <v>#N/A</v>
      </c>
      <c r="AQ164" s="19" t="e">
        <v>#N/A</v>
      </c>
      <c r="AR164" s="19" t="e">
        <f>VLOOKUP(A164,#REF!,12,0)</f>
        <v>#REF!</v>
      </c>
      <c r="AS164" s="19" t="e">
        <f t="shared" si="14"/>
        <v>#REF!</v>
      </c>
      <c r="AX164" s="19" t="e">
        <v>#N/A</v>
      </c>
      <c r="AY164" s="19" t="b">
        <v>1</v>
      </c>
      <c r="AZ164" s="19">
        <v>6100</v>
      </c>
    </row>
    <row r="165" spans="1:52" s="10" customFormat="1" ht="15" hidden="1" customHeight="1">
      <c r="A165" s="19" t="s">
        <v>2705</v>
      </c>
      <c r="B165" s="19"/>
      <c r="C165" s="72">
        <f t="shared" si="10"/>
        <v>11846435961</v>
      </c>
      <c r="D165" s="11">
        <v>161</v>
      </c>
      <c r="E165" s="12" t="s">
        <v>25</v>
      </c>
      <c r="F165" s="12" t="s">
        <v>109</v>
      </c>
      <c r="G165" s="4" t="s">
        <v>109</v>
      </c>
      <c r="H165" s="4" t="s">
        <v>182</v>
      </c>
      <c r="I165" s="5" t="s">
        <v>547</v>
      </c>
      <c r="J165" s="6" t="s">
        <v>1238</v>
      </c>
      <c r="K165" s="14" t="s">
        <v>1441</v>
      </c>
      <c r="L165" s="15"/>
      <c r="M165" s="4" t="str">
        <f t="shared" si="11"/>
        <v>SINAPALI-II SINAPALI SINAPALI</v>
      </c>
      <c r="N165" s="20" t="s">
        <v>26</v>
      </c>
      <c r="O165" s="20">
        <v>24</v>
      </c>
      <c r="P165" s="20">
        <v>1</v>
      </c>
      <c r="Q165" s="35" t="s">
        <v>26</v>
      </c>
      <c r="R165" s="21">
        <v>42669</v>
      </c>
      <c r="S165" s="21">
        <v>42577</v>
      </c>
      <c r="T165" s="3">
        <v>42860</v>
      </c>
      <c r="U165" s="11" t="s">
        <v>2290</v>
      </c>
      <c r="V165" s="20" t="s">
        <v>28</v>
      </c>
      <c r="W165" s="20" t="s">
        <v>29</v>
      </c>
      <c r="X165" s="27">
        <v>11846435961</v>
      </c>
      <c r="Y165" s="20" t="s">
        <v>2262</v>
      </c>
      <c r="Z165" s="26" t="s">
        <v>2270</v>
      </c>
      <c r="AA165" s="11" t="s">
        <v>2300</v>
      </c>
      <c r="AB165" s="3">
        <f t="shared" si="12"/>
        <v>42759</v>
      </c>
      <c r="AC165" s="3">
        <v>43002</v>
      </c>
      <c r="AD165" s="3">
        <f t="shared" si="13"/>
        <v>43147</v>
      </c>
      <c r="AE165" s="18">
        <v>43188</v>
      </c>
      <c r="AF165" s="4" t="s">
        <v>2293</v>
      </c>
      <c r="AG165" s="3">
        <v>43433</v>
      </c>
      <c r="AH165" s="3">
        <v>43433</v>
      </c>
      <c r="AI165" s="4" t="s">
        <v>2502</v>
      </c>
      <c r="AJ165" s="4"/>
      <c r="AK165" s="4" t="s">
        <v>2512</v>
      </c>
      <c r="AL165" s="19"/>
      <c r="AM165" s="19"/>
      <c r="AN165" s="19" t="s">
        <v>3157</v>
      </c>
      <c r="AO165" s="19" t="e">
        <v>#N/A</v>
      </c>
      <c r="AP165" s="19" t="e">
        <v>#N/A</v>
      </c>
      <c r="AQ165" s="19" t="e">
        <v>#N/A</v>
      </c>
      <c r="AR165" s="19" t="e">
        <f>VLOOKUP(A165,#REF!,12,0)</f>
        <v>#REF!</v>
      </c>
      <c r="AS165" s="19" t="e">
        <f t="shared" si="14"/>
        <v>#REF!</v>
      </c>
      <c r="AX165" s="19" t="e">
        <v>#N/A</v>
      </c>
      <c r="AY165" s="19" t="b">
        <v>1</v>
      </c>
      <c r="AZ165" s="19">
        <v>7200</v>
      </c>
    </row>
    <row r="166" spans="1:52" s="10" customFormat="1" ht="15" hidden="1" customHeight="1">
      <c r="A166" s="19" t="s">
        <v>2706</v>
      </c>
      <c r="B166" s="19"/>
      <c r="C166" s="72">
        <f t="shared" si="10"/>
        <v>32770750866</v>
      </c>
      <c r="D166" s="11">
        <v>162</v>
      </c>
      <c r="E166" s="12" t="s">
        <v>25</v>
      </c>
      <c r="F166" s="12" t="s">
        <v>109</v>
      </c>
      <c r="G166" s="4" t="s">
        <v>109</v>
      </c>
      <c r="H166" s="4" t="s">
        <v>183</v>
      </c>
      <c r="I166" s="5" t="s">
        <v>548</v>
      </c>
      <c r="J166" s="6" t="s">
        <v>1239</v>
      </c>
      <c r="K166" s="14" t="s">
        <v>1442</v>
      </c>
      <c r="L166" s="15" t="s">
        <v>3159</v>
      </c>
      <c r="M166" s="4" t="str">
        <f t="shared" si="11"/>
        <v>MAHAGAON SINAPALI SINAPALI</v>
      </c>
      <c r="N166" s="20" t="s">
        <v>26</v>
      </c>
      <c r="O166" s="20">
        <v>24</v>
      </c>
      <c r="P166" s="20">
        <v>1</v>
      </c>
      <c r="Q166" s="35" t="s">
        <v>26</v>
      </c>
      <c r="R166" s="21">
        <v>42499</v>
      </c>
      <c r="S166" s="21">
        <v>42407</v>
      </c>
      <c r="T166" s="3">
        <v>42876</v>
      </c>
      <c r="U166" s="11" t="s">
        <v>2291</v>
      </c>
      <c r="V166" s="20" t="s">
        <v>28</v>
      </c>
      <c r="W166" s="20" t="s">
        <v>29</v>
      </c>
      <c r="X166" s="27">
        <v>32770750866</v>
      </c>
      <c r="Y166" s="20" t="s">
        <v>2262</v>
      </c>
      <c r="Z166" s="26" t="s">
        <v>2270</v>
      </c>
      <c r="AA166" s="11" t="s">
        <v>2300</v>
      </c>
      <c r="AB166" s="3">
        <f t="shared" si="12"/>
        <v>42589</v>
      </c>
      <c r="AC166" s="3">
        <v>43002</v>
      </c>
      <c r="AD166" s="3">
        <f t="shared" si="13"/>
        <v>42977</v>
      </c>
      <c r="AE166" s="18">
        <v>43188</v>
      </c>
      <c r="AF166" s="4" t="s">
        <v>2293</v>
      </c>
      <c r="AG166" s="3">
        <v>43406</v>
      </c>
      <c r="AH166" s="3">
        <v>43433</v>
      </c>
      <c r="AI166" s="4" t="s">
        <v>2502</v>
      </c>
      <c r="AJ166" s="4"/>
      <c r="AK166" s="4" t="s">
        <v>2512</v>
      </c>
      <c r="AL166" s="19"/>
      <c r="AM166" s="19"/>
      <c r="AN166" s="19" t="s">
        <v>3158</v>
      </c>
      <c r="AO166" s="19" t="e">
        <v>#N/A</v>
      </c>
      <c r="AP166" s="19" t="e">
        <v>#N/A</v>
      </c>
      <c r="AQ166" s="19" t="e">
        <v>#N/A</v>
      </c>
      <c r="AR166" s="19" t="e">
        <f>VLOOKUP(A166,#REF!,12,0)</f>
        <v>#REF!</v>
      </c>
      <c r="AS166" s="19" t="e">
        <f t="shared" si="14"/>
        <v>#REF!</v>
      </c>
      <c r="AX166" s="19" t="e">
        <v>#N/A</v>
      </c>
      <c r="AY166" s="19" t="b">
        <v>1</v>
      </c>
      <c r="AZ166" s="19">
        <v>8300</v>
      </c>
    </row>
    <row r="167" spans="1:52" s="10" customFormat="1" ht="15" hidden="1" customHeight="1">
      <c r="A167" s="19" t="s">
        <v>2707</v>
      </c>
      <c r="B167" s="19"/>
      <c r="C167" s="72">
        <f t="shared" si="10"/>
        <v>32775169661</v>
      </c>
      <c r="D167" s="11">
        <v>163</v>
      </c>
      <c r="E167" s="12" t="s">
        <v>25</v>
      </c>
      <c r="F167" s="12" t="s">
        <v>109</v>
      </c>
      <c r="G167" s="4" t="s">
        <v>109</v>
      </c>
      <c r="H167" s="4" t="s">
        <v>184</v>
      </c>
      <c r="I167" s="5" t="s">
        <v>549</v>
      </c>
      <c r="J167" s="6" t="s">
        <v>1240</v>
      </c>
      <c r="K167" s="14" t="s">
        <v>1443</v>
      </c>
      <c r="L167" s="15"/>
      <c r="M167" s="4" t="str">
        <f t="shared" si="11"/>
        <v>KOTAMAL SINAPALI SINAPALI</v>
      </c>
      <c r="N167" s="20" t="s">
        <v>26</v>
      </c>
      <c r="O167" s="20">
        <v>24</v>
      </c>
      <c r="P167" s="20">
        <v>1</v>
      </c>
      <c r="Q167" s="35" t="s">
        <v>26</v>
      </c>
      <c r="R167" s="21">
        <v>42561</v>
      </c>
      <c r="S167" s="21">
        <v>42469</v>
      </c>
      <c r="T167" s="3">
        <v>42844</v>
      </c>
      <c r="U167" s="11" t="s">
        <v>2290</v>
      </c>
      <c r="V167" s="20" t="s">
        <v>28</v>
      </c>
      <c r="W167" s="20" t="s">
        <v>29</v>
      </c>
      <c r="X167" s="27">
        <v>32775169661</v>
      </c>
      <c r="Y167" s="20" t="s">
        <v>2262</v>
      </c>
      <c r="Z167" s="26" t="s">
        <v>2270</v>
      </c>
      <c r="AA167" s="11" t="s">
        <v>2300</v>
      </c>
      <c r="AB167" s="3">
        <f t="shared" si="12"/>
        <v>42651</v>
      </c>
      <c r="AC167" s="3">
        <v>43066</v>
      </c>
      <c r="AD167" s="3">
        <f t="shared" si="13"/>
        <v>43039</v>
      </c>
      <c r="AE167" s="18">
        <v>43188</v>
      </c>
      <c r="AF167" s="4" t="s">
        <v>2293</v>
      </c>
      <c r="AG167" s="3">
        <v>43406</v>
      </c>
      <c r="AH167" s="3">
        <v>43406</v>
      </c>
      <c r="AI167" s="4" t="s">
        <v>2502</v>
      </c>
      <c r="AJ167" s="4"/>
      <c r="AK167" s="4" t="s">
        <v>2512</v>
      </c>
      <c r="AL167" s="19"/>
      <c r="AM167" s="19"/>
      <c r="AN167" s="19" t="s">
        <v>3160</v>
      </c>
      <c r="AO167" s="19" t="e">
        <v>#N/A</v>
      </c>
      <c r="AP167" s="19" t="e">
        <v>#N/A</v>
      </c>
      <c r="AQ167" s="19" t="e">
        <v>#N/A</v>
      </c>
      <c r="AR167" s="19" t="e">
        <f>VLOOKUP(A167,#REF!,12,0)</f>
        <v>#REF!</v>
      </c>
      <c r="AS167" s="19" t="e">
        <f t="shared" si="14"/>
        <v>#REF!</v>
      </c>
      <c r="AX167" s="19" t="e">
        <v>#N/A</v>
      </c>
      <c r="AY167" s="19" t="b">
        <v>1</v>
      </c>
      <c r="AZ167" s="19">
        <v>9400</v>
      </c>
    </row>
    <row r="168" spans="1:52" s="10" customFormat="1" ht="15" hidden="1" customHeight="1">
      <c r="A168" s="19" t="s">
        <v>2708</v>
      </c>
      <c r="B168" s="19"/>
      <c r="C168" s="72">
        <f t="shared" si="10"/>
        <v>33404796429</v>
      </c>
      <c r="D168" s="11">
        <v>164</v>
      </c>
      <c r="E168" s="12" t="s">
        <v>25</v>
      </c>
      <c r="F168" s="12" t="s">
        <v>109</v>
      </c>
      <c r="G168" s="4" t="s">
        <v>109</v>
      </c>
      <c r="H168" s="4" t="s">
        <v>183</v>
      </c>
      <c r="I168" s="5" t="s">
        <v>550</v>
      </c>
      <c r="J168" s="6" t="s">
        <v>1100</v>
      </c>
      <c r="K168" s="14" t="s">
        <v>1444</v>
      </c>
      <c r="L168" s="15" t="s">
        <v>3162</v>
      </c>
      <c r="M168" s="4" t="str">
        <f t="shared" si="11"/>
        <v>MAHAGAON SINAPALI SINAPALI</v>
      </c>
      <c r="N168" s="20" t="s">
        <v>26</v>
      </c>
      <c r="O168" s="20">
        <v>24</v>
      </c>
      <c r="P168" s="20">
        <v>1</v>
      </c>
      <c r="Q168" s="35" t="s">
        <v>26</v>
      </c>
      <c r="R168" s="21">
        <v>42499</v>
      </c>
      <c r="S168" s="21">
        <v>42407</v>
      </c>
      <c r="T168" s="3">
        <v>42867</v>
      </c>
      <c r="U168" s="11" t="s">
        <v>2291</v>
      </c>
      <c r="V168" s="20" t="s">
        <v>28</v>
      </c>
      <c r="W168" s="20" t="s">
        <v>29</v>
      </c>
      <c r="X168" s="27">
        <v>33404796429</v>
      </c>
      <c r="Y168" s="20" t="s">
        <v>2262</v>
      </c>
      <c r="Z168" s="26" t="s">
        <v>2270</v>
      </c>
      <c r="AA168" s="11" t="s">
        <v>2300</v>
      </c>
      <c r="AB168" s="3">
        <f t="shared" si="12"/>
        <v>42589</v>
      </c>
      <c r="AC168" s="21">
        <v>43002</v>
      </c>
      <c r="AD168" s="3">
        <f t="shared" si="13"/>
        <v>42977</v>
      </c>
      <c r="AE168" s="18">
        <v>43188</v>
      </c>
      <c r="AF168" s="4" t="s">
        <v>2293</v>
      </c>
      <c r="AG168" s="3">
        <v>43406</v>
      </c>
      <c r="AH168" s="3">
        <v>43433</v>
      </c>
      <c r="AI168" s="4" t="s">
        <v>2502</v>
      </c>
      <c r="AJ168" s="4"/>
      <c r="AK168" s="4" t="s">
        <v>2512</v>
      </c>
      <c r="AL168" s="19"/>
      <c r="AM168" s="19"/>
      <c r="AN168" s="19" t="s">
        <v>3161</v>
      </c>
      <c r="AO168" s="19" t="e">
        <v>#N/A</v>
      </c>
      <c r="AP168" s="19" t="e">
        <v>#N/A</v>
      </c>
      <c r="AQ168" s="19" t="e">
        <v>#N/A</v>
      </c>
      <c r="AR168" s="19" t="e">
        <f>VLOOKUP(A168,#REF!,12,0)</f>
        <v>#REF!</v>
      </c>
      <c r="AS168" s="19" t="e">
        <f t="shared" si="14"/>
        <v>#REF!</v>
      </c>
      <c r="AX168" s="19" t="e">
        <v>#N/A</v>
      </c>
      <c r="AY168" s="19" t="b">
        <v>1</v>
      </c>
      <c r="AZ168" s="19">
        <v>500</v>
      </c>
    </row>
    <row r="169" spans="1:52" s="10" customFormat="1" ht="15" hidden="1" customHeight="1">
      <c r="A169" s="19" t="s">
        <v>2709</v>
      </c>
      <c r="B169" s="19"/>
      <c r="C169" s="72">
        <f t="shared" si="10"/>
        <v>34590527803</v>
      </c>
      <c r="D169" s="11">
        <v>165</v>
      </c>
      <c r="E169" s="12" t="s">
        <v>25</v>
      </c>
      <c r="F169" s="12" t="s">
        <v>109</v>
      </c>
      <c r="G169" s="4" t="s">
        <v>109</v>
      </c>
      <c r="H169" s="4" t="s">
        <v>183</v>
      </c>
      <c r="I169" s="5" t="s">
        <v>551</v>
      </c>
      <c r="J169" s="6" t="s">
        <v>1241</v>
      </c>
      <c r="K169" s="14" t="s">
        <v>1445</v>
      </c>
      <c r="L169" s="15" t="s">
        <v>3164</v>
      </c>
      <c r="M169" s="4" t="str">
        <f t="shared" si="11"/>
        <v>MAHAGAON SINAPALI SINAPALI</v>
      </c>
      <c r="N169" s="20" t="s">
        <v>26</v>
      </c>
      <c r="O169" s="20">
        <v>24</v>
      </c>
      <c r="P169" s="20">
        <v>1</v>
      </c>
      <c r="Q169" s="35" t="s">
        <v>26</v>
      </c>
      <c r="R169" s="21">
        <v>42501</v>
      </c>
      <c r="S169" s="21">
        <v>42409</v>
      </c>
      <c r="T169" s="3">
        <v>42893</v>
      </c>
      <c r="U169" s="11" t="s">
        <v>2290</v>
      </c>
      <c r="V169" s="20" t="s">
        <v>28</v>
      </c>
      <c r="W169" s="20" t="s">
        <v>29</v>
      </c>
      <c r="X169" s="27">
        <v>34590527803</v>
      </c>
      <c r="Y169" s="20" t="s">
        <v>2262</v>
      </c>
      <c r="Z169" s="26" t="s">
        <v>2270</v>
      </c>
      <c r="AA169" s="11" t="s">
        <v>2300</v>
      </c>
      <c r="AB169" s="3">
        <f t="shared" si="12"/>
        <v>42591</v>
      </c>
      <c r="AC169" s="3">
        <v>43002</v>
      </c>
      <c r="AD169" s="3">
        <f t="shared" si="13"/>
        <v>42979</v>
      </c>
      <c r="AE169" s="18">
        <v>43188</v>
      </c>
      <c r="AF169" s="4" t="s">
        <v>2293</v>
      </c>
      <c r="AG169" s="3">
        <v>43433</v>
      </c>
      <c r="AH169" s="3">
        <v>43433</v>
      </c>
      <c r="AI169" s="4" t="s">
        <v>2502</v>
      </c>
      <c r="AJ169" s="4"/>
      <c r="AK169" s="4" t="s">
        <v>2512</v>
      </c>
      <c r="AL169" s="19"/>
      <c r="AM169" s="19"/>
      <c r="AN169" s="19" t="s">
        <v>3163</v>
      </c>
      <c r="AO169" s="19" t="e">
        <v>#N/A</v>
      </c>
      <c r="AP169" s="19" t="e">
        <v>#N/A</v>
      </c>
      <c r="AQ169" s="19" t="e">
        <v>#N/A</v>
      </c>
      <c r="AR169" s="19" t="e">
        <f>VLOOKUP(A169,#REF!,12,0)</f>
        <v>#REF!</v>
      </c>
      <c r="AS169" s="19" t="e">
        <f t="shared" si="14"/>
        <v>#REF!</v>
      </c>
      <c r="AX169" s="19" t="e">
        <v>#N/A</v>
      </c>
      <c r="AY169" s="19" t="b">
        <v>1</v>
      </c>
      <c r="AZ169" s="19">
        <v>1600</v>
      </c>
    </row>
    <row r="170" spans="1:52" s="10" customFormat="1" ht="15" hidden="1" customHeight="1">
      <c r="A170" s="19" t="s">
        <v>2710</v>
      </c>
      <c r="B170" s="19"/>
      <c r="C170" s="72">
        <f t="shared" si="10"/>
        <v>35392577286</v>
      </c>
      <c r="D170" s="11">
        <v>166</v>
      </c>
      <c r="E170" s="12" t="s">
        <v>25</v>
      </c>
      <c r="F170" s="12" t="s">
        <v>109</v>
      </c>
      <c r="G170" s="4" t="s">
        <v>109</v>
      </c>
      <c r="H170" s="4" t="s">
        <v>2407</v>
      </c>
      <c r="I170" s="4" t="s">
        <v>552</v>
      </c>
      <c r="J170" s="12" t="s">
        <v>1242</v>
      </c>
      <c r="K170" s="33" t="s">
        <v>1446</v>
      </c>
      <c r="L170" s="34" t="s">
        <v>3166</v>
      </c>
      <c r="M170" s="4" t="str">
        <f t="shared" si="11"/>
        <v>BRM-MAJHIPADA SINAPALI SINAPALI</v>
      </c>
      <c r="N170" s="11" t="s">
        <v>26</v>
      </c>
      <c r="O170" s="11">
        <v>24</v>
      </c>
      <c r="P170" s="11">
        <v>1</v>
      </c>
      <c r="Q170" s="35" t="s">
        <v>26</v>
      </c>
      <c r="R170" s="3">
        <v>42919</v>
      </c>
      <c r="S170" s="3">
        <v>42827</v>
      </c>
      <c r="T170" s="3">
        <v>43098</v>
      </c>
      <c r="U170" s="11" t="s">
        <v>2291</v>
      </c>
      <c r="V170" s="11" t="s">
        <v>28</v>
      </c>
      <c r="W170" s="11" t="s">
        <v>29</v>
      </c>
      <c r="X170" s="16">
        <v>35392577286</v>
      </c>
      <c r="Y170" s="11" t="s">
        <v>2262</v>
      </c>
      <c r="Z170" s="16" t="s">
        <v>2270</v>
      </c>
      <c r="AA170" s="11" t="s">
        <v>2300</v>
      </c>
      <c r="AB170" s="3">
        <f t="shared" si="12"/>
        <v>43009</v>
      </c>
      <c r="AC170" s="3">
        <v>43002</v>
      </c>
      <c r="AD170" s="3">
        <f t="shared" si="13"/>
        <v>43397</v>
      </c>
      <c r="AE170" s="3">
        <v>43512</v>
      </c>
      <c r="AF170" s="4" t="s">
        <v>2293</v>
      </c>
      <c r="AG170" s="3">
        <v>43552</v>
      </c>
      <c r="AH170" s="3">
        <v>43552</v>
      </c>
      <c r="AI170" s="4" t="s">
        <v>2502</v>
      </c>
      <c r="AJ170" s="7"/>
      <c r="AK170" s="4" t="s">
        <v>2512</v>
      </c>
      <c r="AL170" s="19"/>
      <c r="AM170" s="19"/>
      <c r="AN170" s="19" t="s">
        <v>3165</v>
      </c>
      <c r="AO170" s="19" t="e">
        <v>#N/A</v>
      </c>
      <c r="AP170" s="19" t="e">
        <v>#N/A</v>
      </c>
      <c r="AQ170" s="19" t="e">
        <v>#N/A</v>
      </c>
      <c r="AR170" s="19" t="e">
        <f>VLOOKUP(A170,#REF!,12,0)</f>
        <v>#REF!</v>
      </c>
      <c r="AS170" s="19" t="e">
        <f t="shared" si="14"/>
        <v>#REF!</v>
      </c>
      <c r="AX170" s="19" t="e">
        <v>#N/A</v>
      </c>
      <c r="AY170" s="19" t="b">
        <v>1</v>
      </c>
      <c r="AZ170" s="19">
        <v>2700</v>
      </c>
    </row>
    <row r="171" spans="1:52" s="10" customFormat="1" ht="15" hidden="1" customHeight="1">
      <c r="A171" s="19" t="s">
        <v>2711</v>
      </c>
      <c r="B171" s="19"/>
      <c r="C171" s="72">
        <f t="shared" si="10"/>
        <v>35400599394</v>
      </c>
      <c r="D171" s="11">
        <v>167</v>
      </c>
      <c r="E171" s="12" t="s">
        <v>25</v>
      </c>
      <c r="F171" s="12" t="s">
        <v>109</v>
      </c>
      <c r="G171" s="4" t="s">
        <v>109</v>
      </c>
      <c r="H171" s="4" t="s">
        <v>186</v>
      </c>
      <c r="I171" s="4" t="s">
        <v>553</v>
      </c>
      <c r="J171" s="12" t="s">
        <v>1243</v>
      </c>
      <c r="K171" s="33" t="s">
        <v>1447</v>
      </c>
      <c r="L171" s="34"/>
      <c r="M171" s="4" t="str">
        <f t="shared" si="11"/>
        <v>JUGENPADAR SINAPALI SINAPALI</v>
      </c>
      <c r="N171" s="11" t="s">
        <v>26</v>
      </c>
      <c r="O171" s="11">
        <v>24</v>
      </c>
      <c r="P171" s="11">
        <v>1</v>
      </c>
      <c r="Q171" s="35" t="s">
        <v>26</v>
      </c>
      <c r="R171" s="3">
        <v>42846</v>
      </c>
      <c r="S171" s="3">
        <v>42754</v>
      </c>
      <c r="T171" s="3">
        <v>43026</v>
      </c>
      <c r="U171" s="11" t="s">
        <v>2290</v>
      </c>
      <c r="V171" s="11" t="s">
        <v>28</v>
      </c>
      <c r="W171" s="11" t="s">
        <v>29</v>
      </c>
      <c r="X171" s="16">
        <v>35400599394</v>
      </c>
      <c r="Y171" s="11" t="s">
        <v>2262</v>
      </c>
      <c r="Z171" s="16" t="s">
        <v>2270</v>
      </c>
      <c r="AA171" s="11" t="s">
        <v>2300</v>
      </c>
      <c r="AB171" s="3">
        <f t="shared" si="12"/>
        <v>42936</v>
      </c>
      <c r="AC171" s="3">
        <v>43002</v>
      </c>
      <c r="AD171" s="3">
        <f t="shared" si="13"/>
        <v>43324</v>
      </c>
      <c r="AE171" s="3">
        <v>43486</v>
      </c>
      <c r="AF171" s="4" t="s">
        <v>2293</v>
      </c>
      <c r="AG171" s="3">
        <v>43486</v>
      </c>
      <c r="AH171" s="3">
        <v>43486</v>
      </c>
      <c r="AI171" s="4" t="s">
        <v>2502</v>
      </c>
      <c r="AJ171" s="7"/>
      <c r="AK171" s="4" t="s">
        <v>2512</v>
      </c>
      <c r="AL171" s="19"/>
      <c r="AM171" s="19"/>
      <c r="AN171" s="19" t="s">
        <v>3167</v>
      </c>
      <c r="AO171" s="19" t="e">
        <v>#N/A</v>
      </c>
      <c r="AP171" s="19" t="e">
        <v>#N/A</v>
      </c>
      <c r="AQ171" s="19" t="e">
        <v>#N/A</v>
      </c>
      <c r="AR171" s="19" t="e">
        <f>VLOOKUP(A171,#REF!,12,0)</f>
        <v>#REF!</v>
      </c>
      <c r="AS171" s="19" t="e">
        <f t="shared" si="14"/>
        <v>#REF!</v>
      </c>
      <c r="AX171" s="19" t="e">
        <v>#N/A</v>
      </c>
      <c r="AY171" s="19" t="b">
        <v>1</v>
      </c>
      <c r="AZ171" s="19">
        <v>3800</v>
      </c>
    </row>
    <row r="172" spans="1:52" ht="15" hidden="1" customHeight="1">
      <c r="A172" s="19" t="s">
        <v>2712</v>
      </c>
      <c r="C172" s="72">
        <f t="shared" si="10"/>
        <v>35513032838</v>
      </c>
      <c r="D172" s="11">
        <v>168</v>
      </c>
      <c r="E172" s="12" t="s">
        <v>25</v>
      </c>
      <c r="F172" s="12" t="s">
        <v>109</v>
      </c>
      <c r="G172" s="4" t="s">
        <v>109</v>
      </c>
      <c r="H172" s="4" t="s">
        <v>187</v>
      </c>
      <c r="I172" s="5" t="s">
        <v>554</v>
      </c>
      <c r="J172" s="6" t="s">
        <v>1244</v>
      </c>
      <c r="K172" s="14" t="s">
        <v>1448</v>
      </c>
      <c r="L172" s="15"/>
      <c r="M172" s="4" t="str">
        <f t="shared" si="11"/>
        <v>GODAL SINAPALI SINAPALI</v>
      </c>
      <c r="N172" s="20" t="s">
        <v>26</v>
      </c>
      <c r="O172" s="20">
        <v>24</v>
      </c>
      <c r="P172" s="20">
        <v>1</v>
      </c>
      <c r="Q172" s="35" t="s">
        <v>26</v>
      </c>
      <c r="R172" s="21">
        <v>42696</v>
      </c>
      <c r="S172" s="21">
        <v>42604</v>
      </c>
      <c r="T172" s="3">
        <f>S172+255</f>
        <v>42859</v>
      </c>
      <c r="U172" s="11" t="s">
        <v>2291</v>
      </c>
      <c r="V172" s="20" t="s">
        <v>28</v>
      </c>
      <c r="W172" s="20" t="s">
        <v>29</v>
      </c>
      <c r="X172" s="27">
        <v>35513032838</v>
      </c>
      <c r="Y172" s="20" t="s">
        <v>2262</v>
      </c>
      <c r="Z172" s="26" t="s">
        <v>2270</v>
      </c>
      <c r="AA172" s="11" t="s">
        <v>2300</v>
      </c>
      <c r="AB172" s="3">
        <f t="shared" si="12"/>
        <v>42786</v>
      </c>
      <c r="AC172" s="21">
        <v>43002</v>
      </c>
      <c r="AD172" s="3">
        <f t="shared" si="13"/>
        <v>43174</v>
      </c>
      <c r="AE172" s="21">
        <v>43279</v>
      </c>
      <c r="AF172" s="4" t="s">
        <v>2293</v>
      </c>
      <c r="AG172" s="3">
        <v>43433</v>
      </c>
      <c r="AH172" s="3">
        <v>43406</v>
      </c>
      <c r="AI172" s="4" t="s">
        <v>2502</v>
      </c>
      <c r="AJ172" s="4"/>
      <c r="AK172" s="4" t="s">
        <v>2512</v>
      </c>
      <c r="AN172" s="19" t="s">
        <v>3168</v>
      </c>
      <c r="AO172" s="19" t="e">
        <v>#N/A</v>
      </c>
      <c r="AP172" s="19" t="e">
        <v>#N/A</v>
      </c>
      <c r="AQ172" s="19" t="e">
        <v>#N/A</v>
      </c>
      <c r="AR172" s="19" t="e">
        <f>VLOOKUP(A172,#REF!,12,0)</f>
        <v>#REF!</v>
      </c>
      <c r="AS172" s="19" t="e">
        <f t="shared" si="14"/>
        <v>#REF!</v>
      </c>
      <c r="AX172" s="19" t="e">
        <v>#N/A</v>
      </c>
      <c r="AY172" s="19" t="b">
        <v>1</v>
      </c>
      <c r="AZ172" s="19">
        <v>4900</v>
      </c>
    </row>
    <row r="173" spans="1:52" ht="15" hidden="1" customHeight="1">
      <c r="A173" s="19" t="s">
        <v>2713</v>
      </c>
      <c r="C173" s="72">
        <f t="shared" si="10"/>
        <v>36124490883</v>
      </c>
      <c r="D173" s="11">
        <v>169</v>
      </c>
      <c r="E173" s="12" t="s">
        <v>25</v>
      </c>
      <c r="F173" s="12" t="s">
        <v>109</v>
      </c>
      <c r="G173" s="4" t="s">
        <v>109</v>
      </c>
      <c r="H173" s="4" t="s">
        <v>188</v>
      </c>
      <c r="I173" s="5" t="s">
        <v>555</v>
      </c>
      <c r="J173" s="6" t="s">
        <v>1245</v>
      </c>
      <c r="K173" s="14" t="s">
        <v>1449</v>
      </c>
      <c r="L173" s="15" t="s">
        <v>3170</v>
      </c>
      <c r="M173" s="4" t="str">
        <f t="shared" si="11"/>
        <v>NAKACHOWK SINAPALI SINAPALI</v>
      </c>
      <c r="N173" s="20" t="s">
        <v>26</v>
      </c>
      <c r="O173" s="20">
        <v>24</v>
      </c>
      <c r="P173" s="20">
        <v>1</v>
      </c>
      <c r="Q173" s="35" t="s">
        <v>26</v>
      </c>
      <c r="R173" s="21">
        <v>42668</v>
      </c>
      <c r="S173" s="21">
        <v>42576</v>
      </c>
      <c r="T173" s="3">
        <v>42834</v>
      </c>
      <c r="U173" s="11" t="s">
        <v>2291</v>
      </c>
      <c r="V173" s="20" t="s">
        <v>28</v>
      </c>
      <c r="W173" s="20" t="s">
        <v>29</v>
      </c>
      <c r="X173" s="27">
        <v>36124490883</v>
      </c>
      <c r="Y173" s="20" t="s">
        <v>2262</v>
      </c>
      <c r="Z173" s="26" t="s">
        <v>2270</v>
      </c>
      <c r="AA173" s="11" t="s">
        <v>2300</v>
      </c>
      <c r="AB173" s="3">
        <f t="shared" si="12"/>
        <v>42758</v>
      </c>
      <c r="AC173" s="21">
        <v>43002</v>
      </c>
      <c r="AD173" s="3">
        <f t="shared" si="13"/>
        <v>43146</v>
      </c>
      <c r="AE173" s="18">
        <v>43188</v>
      </c>
      <c r="AF173" s="4" t="s">
        <v>2293</v>
      </c>
      <c r="AG173" s="3">
        <v>43406</v>
      </c>
      <c r="AH173" s="3">
        <v>43433</v>
      </c>
      <c r="AI173" s="4" t="s">
        <v>2502</v>
      </c>
      <c r="AJ173" s="4"/>
      <c r="AK173" s="4" t="s">
        <v>2512</v>
      </c>
      <c r="AN173" s="19" t="s">
        <v>3169</v>
      </c>
      <c r="AO173" s="19" t="e">
        <v>#N/A</v>
      </c>
      <c r="AP173" s="19" t="e">
        <v>#N/A</v>
      </c>
      <c r="AQ173" s="19" t="e">
        <v>#N/A</v>
      </c>
      <c r="AR173" s="19" t="e">
        <f>VLOOKUP(A173,#REF!,12,0)</f>
        <v>#REF!</v>
      </c>
      <c r="AS173" s="19" t="e">
        <f t="shared" si="14"/>
        <v>#REF!</v>
      </c>
      <c r="AX173" s="19" t="e">
        <v>#N/A</v>
      </c>
      <c r="AY173" s="19" t="b">
        <v>1</v>
      </c>
      <c r="AZ173" s="19">
        <v>6000</v>
      </c>
    </row>
    <row r="174" spans="1:52" s="10" customFormat="1" ht="15" hidden="1" customHeight="1">
      <c r="A174" s="19" t="s">
        <v>2714</v>
      </c>
      <c r="B174" s="19"/>
      <c r="C174" s="72">
        <f t="shared" si="10"/>
        <v>36228878378</v>
      </c>
      <c r="D174" s="11">
        <v>170</v>
      </c>
      <c r="E174" s="12" t="s">
        <v>25</v>
      </c>
      <c r="F174" s="12" t="s">
        <v>109</v>
      </c>
      <c r="G174" s="4" t="s">
        <v>109</v>
      </c>
      <c r="H174" s="4" t="s">
        <v>189</v>
      </c>
      <c r="I174" s="5" t="s">
        <v>556</v>
      </c>
      <c r="J174" s="6" t="s">
        <v>1246</v>
      </c>
      <c r="K174" s="14" t="s">
        <v>1450</v>
      </c>
      <c r="L174" s="15"/>
      <c r="M174" s="4" t="str">
        <f t="shared" si="11"/>
        <v>KAPSI-II SINAPALI SINAPALI</v>
      </c>
      <c r="N174" s="20" t="s">
        <v>26</v>
      </c>
      <c r="O174" s="20">
        <v>24</v>
      </c>
      <c r="P174" s="20">
        <v>1</v>
      </c>
      <c r="Q174" s="35" t="s">
        <v>26</v>
      </c>
      <c r="R174" s="21">
        <v>42712</v>
      </c>
      <c r="S174" s="21">
        <v>42620</v>
      </c>
      <c r="T174" s="3">
        <f>S174+255</f>
        <v>42875</v>
      </c>
      <c r="U174" s="11" t="s">
        <v>2291</v>
      </c>
      <c r="V174" s="20" t="s">
        <v>28</v>
      </c>
      <c r="W174" s="20" t="s">
        <v>29</v>
      </c>
      <c r="X174" s="27">
        <v>36228878378</v>
      </c>
      <c r="Y174" s="20" t="s">
        <v>2262</v>
      </c>
      <c r="Z174" s="26" t="s">
        <v>2270</v>
      </c>
      <c r="AA174" s="11" t="s">
        <v>2300</v>
      </c>
      <c r="AB174" s="3">
        <f t="shared" si="12"/>
        <v>42802</v>
      </c>
      <c r="AC174" s="21">
        <v>43002</v>
      </c>
      <c r="AD174" s="3">
        <f t="shared" si="13"/>
        <v>43190</v>
      </c>
      <c r="AE174" s="21">
        <v>43279</v>
      </c>
      <c r="AF174" s="4" t="s">
        <v>2293</v>
      </c>
      <c r="AG174" s="3">
        <v>43406</v>
      </c>
      <c r="AH174" s="3">
        <v>43406</v>
      </c>
      <c r="AI174" s="4" t="s">
        <v>2502</v>
      </c>
      <c r="AJ174" s="4"/>
      <c r="AK174" s="4" t="s">
        <v>2512</v>
      </c>
      <c r="AL174" s="19"/>
      <c r="AM174" s="19"/>
      <c r="AN174" s="19" t="s">
        <v>3171</v>
      </c>
      <c r="AO174" s="19" t="e">
        <v>#N/A</v>
      </c>
      <c r="AP174" s="19" t="e">
        <v>#N/A</v>
      </c>
      <c r="AQ174" s="19" t="e">
        <v>#N/A</v>
      </c>
      <c r="AR174" s="19" t="e">
        <f>VLOOKUP(A174,#REF!,12,0)</f>
        <v>#REF!</v>
      </c>
      <c r="AS174" s="19" t="e">
        <f t="shared" si="14"/>
        <v>#REF!</v>
      </c>
      <c r="AX174" s="19" t="e">
        <v>#N/A</v>
      </c>
      <c r="AY174" s="19" t="b">
        <v>1</v>
      </c>
      <c r="AZ174" s="19">
        <v>7100</v>
      </c>
    </row>
    <row r="175" spans="1:52" s="10" customFormat="1" ht="15" hidden="1" customHeight="1">
      <c r="A175" s="19" t="s">
        <v>2715</v>
      </c>
      <c r="B175" s="19"/>
      <c r="C175" s="72">
        <f t="shared" si="10"/>
        <v>36251520302</v>
      </c>
      <c r="D175" s="11">
        <v>171</v>
      </c>
      <c r="E175" s="12" t="s">
        <v>25</v>
      </c>
      <c r="F175" s="12" t="s">
        <v>109</v>
      </c>
      <c r="G175" s="4" t="s">
        <v>109</v>
      </c>
      <c r="H175" s="4" t="s">
        <v>183</v>
      </c>
      <c r="I175" s="5" t="s">
        <v>557</v>
      </c>
      <c r="J175" s="6" t="s">
        <v>1247</v>
      </c>
      <c r="K175" s="14" t="s">
        <v>1451</v>
      </c>
      <c r="L175" s="15" t="s">
        <v>1451</v>
      </c>
      <c r="M175" s="4" t="str">
        <f t="shared" si="11"/>
        <v>MAHAGAON SINAPALI SINAPALI</v>
      </c>
      <c r="N175" s="20" t="s">
        <v>26</v>
      </c>
      <c r="O175" s="20">
        <v>24</v>
      </c>
      <c r="P175" s="20">
        <v>1</v>
      </c>
      <c r="Q175" s="35" t="s">
        <v>26</v>
      </c>
      <c r="R175" s="21">
        <v>42499</v>
      </c>
      <c r="S175" s="21">
        <v>42407</v>
      </c>
      <c r="T175" s="3">
        <v>42864</v>
      </c>
      <c r="U175" s="11" t="s">
        <v>2291</v>
      </c>
      <c r="V175" s="20" t="s">
        <v>28</v>
      </c>
      <c r="W175" s="20" t="s">
        <v>29</v>
      </c>
      <c r="X175" s="27">
        <v>36251520302</v>
      </c>
      <c r="Y175" s="20" t="s">
        <v>2262</v>
      </c>
      <c r="Z175" s="26" t="s">
        <v>2270</v>
      </c>
      <c r="AA175" s="11" t="s">
        <v>2300</v>
      </c>
      <c r="AB175" s="3">
        <f t="shared" si="12"/>
        <v>42589</v>
      </c>
      <c r="AC175" s="21">
        <v>43002</v>
      </c>
      <c r="AD175" s="3">
        <f t="shared" si="13"/>
        <v>42977</v>
      </c>
      <c r="AE175" s="18">
        <v>43188</v>
      </c>
      <c r="AF175" s="4" t="s">
        <v>2293</v>
      </c>
      <c r="AG175" s="3">
        <v>43433</v>
      </c>
      <c r="AH175" s="3">
        <v>43433</v>
      </c>
      <c r="AI175" s="4" t="s">
        <v>2502</v>
      </c>
      <c r="AJ175" s="4"/>
      <c r="AK175" s="4" t="s">
        <v>2512</v>
      </c>
      <c r="AL175" s="19"/>
      <c r="AM175" s="19"/>
      <c r="AN175" s="19" t="s">
        <v>3172</v>
      </c>
      <c r="AO175" s="19" t="e">
        <v>#N/A</v>
      </c>
      <c r="AP175" s="19" t="e">
        <v>#N/A</v>
      </c>
      <c r="AQ175" s="19" t="e">
        <v>#N/A</v>
      </c>
      <c r="AR175" s="19" t="e">
        <f>VLOOKUP(A175,#REF!,12,0)</f>
        <v>#REF!</v>
      </c>
      <c r="AS175" s="19" t="e">
        <f t="shared" si="14"/>
        <v>#REF!</v>
      </c>
      <c r="AX175" s="19" t="e">
        <v>#N/A</v>
      </c>
      <c r="AY175" s="19" t="b">
        <v>1</v>
      </c>
      <c r="AZ175" s="19">
        <v>8200</v>
      </c>
    </row>
    <row r="176" spans="1:52" s="10" customFormat="1" ht="15" hidden="1" customHeight="1">
      <c r="A176" s="19" t="s">
        <v>2716</v>
      </c>
      <c r="B176" s="19"/>
      <c r="C176" s="72">
        <f t="shared" si="10"/>
        <v>36386011029</v>
      </c>
      <c r="D176" s="11">
        <v>172</v>
      </c>
      <c r="E176" s="12" t="s">
        <v>25</v>
      </c>
      <c r="F176" s="12" t="s">
        <v>109</v>
      </c>
      <c r="G176" s="4" t="s">
        <v>109</v>
      </c>
      <c r="H176" s="4" t="s">
        <v>190</v>
      </c>
      <c r="I176" s="5" t="s">
        <v>558</v>
      </c>
      <c r="J176" s="6" t="s">
        <v>1125</v>
      </c>
      <c r="K176" s="14" t="s">
        <v>1452</v>
      </c>
      <c r="L176" s="15"/>
      <c r="M176" s="4" t="str">
        <f t="shared" si="11"/>
        <v>SNP-MAJHIPADA SINAPALI SINAPALI</v>
      </c>
      <c r="N176" s="20" t="s">
        <v>26</v>
      </c>
      <c r="O176" s="20">
        <v>24</v>
      </c>
      <c r="P176" s="20">
        <v>1</v>
      </c>
      <c r="Q176" s="35" t="s">
        <v>26</v>
      </c>
      <c r="R176" s="21">
        <v>42689</v>
      </c>
      <c r="S176" s="21">
        <v>42597</v>
      </c>
      <c r="T176" s="3">
        <f>S176+255</f>
        <v>42852</v>
      </c>
      <c r="U176" s="11" t="s">
        <v>2290</v>
      </c>
      <c r="V176" s="20" t="s">
        <v>28</v>
      </c>
      <c r="W176" s="20" t="s">
        <v>29</v>
      </c>
      <c r="X176" s="27">
        <v>36386011029</v>
      </c>
      <c r="Y176" s="20" t="s">
        <v>2262</v>
      </c>
      <c r="Z176" s="26" t="s">
        <v>2270</v>
      </c>
      <c r="AA176" s="11" t="s">
        <v>2300</v>
      </c>
      <c r="AB176" s="3">
        <f t="shared" si="12"/>
        <v>42779</v>
      </c>
      <c r="AC176" s="21">
        <v>43002</v>
      </c>
      <c r="AD176" s="3">
        <f t="shared" si="13"/>
        <v>43167</v>
      </c>
      <c r="AE176" s="21">
        <v>43279</v>
      </c>
      <c r="AF176" s="4" t="s">
        <v>2293</v>
      </c>
      <c r="AG176" s="3">
        <v>43433</v>
      </c>
      <c r="AH176" s="3">
        <v>43406</v>
      </c>
      <c r="AI176" s="4" t="s">
        <v>2502</v>
      </c>
      <c r="AJ176" s="4"/>
      <c r="AK176" s="4" t="s">
        <v>2512</v>
      </c>
      <c r="AL176" s="19"/>
      <c r="AM176" s="19"/>
      <c r="AN176" s="19" t="s">
        <v>3173</v>
      </c>
      <c r="AO176" s="19" t="e">
        <v>#N/A</v>
      </c>
      <c r="AP176" s="19" t="e">
        <v>#N/A</v>
      </c>
      <c r="AQ176" s="19" t="e">
        <v>#N/A</v>
      </c>
      <c r="AR176" s="19" t="e">
        <f>VLOOKUP(A176,#REF!,12,0)</f>
        <v>#REF!</v>
      </c>
      <c r="AS176" s="19" t="e">
        <f t="shared" si="14"/>
        <v>#REF!</v>
      </c>
      <c r="AX176" s="19" t="e">
        <v>#N/A</v>
      </c>
      <c r="AY176" s="19" t="b">
        <v>1</v>
      </c>
      <c r="AZ176" s="19">
        <v>9300</v>
      </c>
    </row>
    <row r="177" spans="1:52" s="10" customFormat="1" ht="15" hidden="1" customHeight="1">
      <c r="A177" s="19" t="s">
        <v>2717</v>
      </c>
      <c r="B177" s="19"/>
      <c r="C177" s="72">
        <f t="shared" si="10"/>
        <v>36391349550</v>
      </c>
      <c r="D177" s="11">
        <v>173</v>
      </c>
      <c r="E177" s="12" t="s">
        <v>25</v>
      </c>
      <c r="F177" s="12" t="s">
        <v>109</v>
      </c>
      <c r="G177" s="4" t="s">
        <v>109</v>
      </c>
      <c r="H177" s="4" t="s">
        <v>191</v>
      </c>
      <c r="I177" s="5" t="s">
        <v>559</v>
      </c>
      <c r="J177" s="6" t="s">
        <v>1248</v>
      </c>
      <c r="K177" s="14" t="s">
        <v>1453</v>
      </c>
      <c r="L177" s="15"/>
      <c r="M177" s="4" t="str">
        <f t="shared" si="11"/>
        <v>KOTAMALBASTI SINAPALI SINAPALI</v>
      </c>
      <c r="N177" s="20" t="s">
        <v>26</v>
      </c>
      <c r="O177" s="20">
        <v>24</v>
      </c>
      <c r="P177" s="20">
        <v>1</v>
      </c>
      <c r="Q177" s="35" t="s">
        <v>26</v>
      </c>
      <c r="R177" s="21">
        <v>42561</v>
      </c>
      <c r="S177" s="21">
        <v>42469</v>
      </c>
      <c r="T177" s="3">
        <v>42866</v>
      </c>
      <c r="U177" s="11" t="s">
        <v>2291</v>
      </c>
      <c r="V177" s="20" t="s">
        <v>28</v>
      </c>
      <c r="W177" s="20" t="s">
        <v>29</v>
      </c>
      <c r="X177" s="27">
        <v>36391349550</v>
      </c>
      <c r="Y177" s="20" t="s">
        <v>2262</v>
      </c>
      <c r="Z177" s="26" t="s">
        <v>2270</v>
      </c>
      <c r="AA177" s="11" t="s">
        <v>2300</v>
      </c>
      <c r="AB177" s="3">
        <f t="shared" si="12"/>
        <v>42651</v>
      </c>
      <c r="AC177" s="3">
        <v>43002</v>
      </c>
      <c r="AD177" s="3">
        <f t="shared" si="13"/>
        <v>43039</v>
      </c>
      <c r="AE177" s="18">
        <v>43188</v>
      </c>
      <c r="AF177" s="4" t="s">
        <v>2293</v>
      </c>
      <c r="AG177" s="3">
        <v>43406</v>
      </c>
      <c r="AH177" s="3">
        <v>43406</v>
      </c>
      <c r="AI177" s="4" t="s">
        <v>2502</v>
      </c>
      <c r="AJ177" s="4"/>
      <c r="AK177" s="4" t="s">
        <v>2512</v>
      </c>
      <c r="AL177" s="19"/>
      <c r="AM177" s="19"/>
      <c r="AN177" s="19" t="s">
        <v>3174</v>
      </c>
      <c r="AO177" s="19" t="e">
        <v>#N/A</v>
      </c>
      <c r="AP177" s="19" t="e">
        <v>#N/A</v>
      </c>
      <c r="AQ177" s="19" t="e">
        <v>#N/A</v>
      </c>
      <c r="AR177" s="19" t="e">
        <f>VLOOKUP(A177,#REF!,12,0)</f>
        <v>#REF!</v>
      </c>
      <c r="AS177" s="19" t="e">
        <f t="shared" si="14"/>
        <v>#REF!</v>
      </c>
      <c r="AX177" s="19" t="e">
        <v>#N/A</v>
      </c>
      <c r="AY177" s="19" t="b">
        <v>1</v>
      </c>
      <c r="AZ177" s="19">
        <v>400</v>
      </c>
    </row>
    <row r="178" spans="1:52" s="10" customFormat="1" ht="15" hidden="1" customHeight="1">
      <c r="A178" s="19" t="s">
        <v>2718</v>
      </c>
      <c r="B178" s="19"/>
      <c r="C178" s="72">
        <f t="shared" si="10"/>
        <v>36391349719</v>
      </c>
      <c r="D178" s="11">
        <v>174</v>
      </c>
      <c r="E178" s="12" t="s">
        <v>25</v>
      </c>
      <c r="F178" s="12" t="s">
        <v>109</v>
      </c>
      <c r="G178" s="4" t="s">
        <v>109</v>
      </c>
      <c r="H178" s="4" t="s">
        <v>2407</v>
      </c>
      <c r="I178" s="5" t="s">
        <v>560</v>
      </c>
      <c r="J178" s="6" t="s">
        <v>1249</v>
      </c>
      <c r="K178" s="14" t="s">
        <v>1454</v>
      </c>
      <c r="L178" s="15" t="s">
        <v>3139</v>
      </c>
      <c r="M178" s="4" t="str">
        <f t="shared" si="11"/>
        <v>BRM-MAJHIPADA SINAPALI SINAPALI</v>
      </c>
      <c r="N178" s="20" t="s">
        <v>26</v>
      </c>
      <c r="O178" s="20">
        <v>24</v>
      </c>
      <c r="P178" s="20">
        <v>1</v>
      </c>
      <c r="Q178" s="35" t="s">
        <v>26</v>
      </c>
      <c r="R178" s="21">
        <v>42656</v>
      </c>
      <c r="S178" s="21">
        <v>42564</v>
      </c>
      <c r="T178" s="3">
        <v>42871</v>
      </c>
      <c r="U178" s="11" t="s">
        <v>2291</v>
      </c>
      <c r="V178" s="20" t="s">
        <v>28</v>
      </c>
      <c r="W178" s="20" t="s">
        <v>29</v>
      </c>
      <c r="X178" s="27">
        <v>36391349719</v>
      </c>
      <c r="Y178" s="20" t="s">
        <v>2262</v>
      </c>
      <c r="Z178" s="26" t="s">
        <v>2270</v>
      </c>
      <c r="AA178" s="11" t="s">
        <v>2300</v>
      </c>
      <c r="AB178" s="3">
        <f t="shared" si="12"/>
        <v>42746</v>
      </c>
      <c r="AC178" s="21">
        <v>43002</v>
      </c>
      <c r="AD178" s="3">
        <f t="shared" si="13"/>
        <v>43134</v>
      </c>
      <c r="AE178" s="18">
        <v>43188</v>
      </c>
      <c r="AF178" s="4" t="s">
        <v>2293</v>
      </c>
      <c r="AG178" s="3">
        <v>43406</v>
      </c>
      <c r="AH178" s="3">
        <v>43433</v>
      </c>
      <c r="AI178" s="4" t="s">
        <v>2502</v>
      </c>
      <c r="AJ178" s="4"/>
      <c r="AK178" s="4" t="s">
        <v>2512</v>
      </c>
      <c r="AL178" s="19"/>
      <c r="AM178" s="19"/>
      <c r="AN178" s="19" t="s">
        <v>3175</v>
      </c>
      <c r="AO178" s="19" t="e">
        <v>#N/A</v>
      </c>
      <c r="AP178" s="19" t="e">
        <v>#N/A</v>
      </c>
      <c r="AQ178" s="19" t="e">
        <v>#N/A</v>
      </c>
      <c r="AR178" s="19" t="e">
        <f>VLOOKUP(A178,#REF!,12,0)</f>
        <v>#REF!</v>
      </c>
      <c r="AS178" s="19" t="e">
        <f t="shared" si="14"/>
        <v>#REF!</v>
      </c>
      <c r="AX178" s="19" t="e">
        <v>#N/A</v>
      </c>
      <c r="AY178" s="19" t="b">
        <v>1</v>
      </c>
      <c r="AZ178" s="19">
        <v>1500</v>
      </c>
    </row>
    <row r="179" spans="1:52" s="10" customFormat="1" ht="15" hidden="1" customHeight="1">
      <c r="A179" s="19" t="s">
        <v>2719</v>
      </c>
      <c r="B179" s="19"/>
      <c r="C179" s="72">
        <f t="shared" si="10"/>
        <v>36470587211</v>
      </c>
      <c r="D179" s="11">
        <v>175</v>
      </c>
      <c r="E179" s="12" t="s">
        <v>25</v>
      </c>
      <c r="F179" s="12" t="s">
        <v>109</v>
      </c>
      <c r="G179" s="4" t="s">
        <v>109</v>
      </c>
      <c r="H179" s="4" t="s">
        <v>187</v>
      </c>
      <c r="I179" s="5" t="s">
        <v>561</v>
      </c>
      <c r="J179" s="6" t="s">
        <v>1250</v>
      </c>
      <c r="K179" s="14" t="s">
        <v>1455</v>
      </c>
      <c r="L179" s="15"/>
      <c r="M179" s="4" t="str">
        <f t="shared" si="11"/>
        <v>GODAL SINAPALI SINAPALI</v>
      </c>
      <c r="N179" s="20" t="s">
        <v>26</v>
      </c>
      <c r="O179" s="20">
        <v>24</v>
      </c>
      <c r="P179" s="20">
        <v>1</v>
      </c>
      <c r="Q179" s="35" t="s">
        <v>26</v>
      </c>
      <c r="R179" s="21">
        <v>42670</v>
      </c>
      <c r="S179" s="21">
        <v>42578</v>
      </c>
      <c r="T179" s="3">
        <v>42847</v>
      </c>
      <c r="U179" s="11" t="s">
        <v>2291</v>
      </c>
      <c r="V179" s="20" t="s">
        <v>28</v>
      </c>
      <c r="W179" s="20" t="s">
        <v>29</v>
      </c>
      <c r="X179" s="27">
        <v>36470587211</v>
      </c>
      <c r="Y179" s="20" t="s">
        <v>2262</v>
      </c>
      <c r="Z179" s="26" t="s">
        <v>2270</v>
      </c>
      <c r="AA179" s="11" t="s">
        <v>2300</v>
      </c>
      <c r="AB179" s="3">
        <f t="shared" si="12"/>
        <v>42760</v>
      </c>
      <c r="AC179" s="21">
        <v>43002</v>
      </c>
      <c r="AD179" s="3">
        <f t="shared" si="13"/>
        <v>43148</v>
      </c>
      <c r="AE179" s="18">
        <v>43188</v>
      </c>
      <c r="AF179" s="4" t="s">
        <v>2293</v>
      </c>
      <c r="AG179" s="3">
        <v>43406</v>
      </c>
      <c r="AH179" s="3">
        <v>43433</v>
      </c>
      <c r="AI179" s="4" t="s">
        <v>2502</v>
      </c>
      <c r="AJ179" s="4"/>
      <c r="AK179" s="4" t="s">
        <v>2512</v>
      </c>
      <c r="AL179" s="19"/>
      <c r="AM179" s="19"/>
      <c r="AN179" s="19" t="s">
        <v>3176</v>
      </c>
      <c r="AO179" s="19" t="e">
        <v>#N/A</v>
      </c>
      <c r="AP179" s="19" t="e">
        <v>#N/A</v>
      </c>
      <c r="AQ179" s="19" t="e">
        <v>#N/A</v>
      </c>
      <c r="AR179" s="19" t="e">
        <f>VLOOKUP(A179,#REF!,12,0)</f>
        <v>#REF!</v>
      </c>
      <c r="AS179" s="19" t="e">
        <f t="shared" si="14"/>
        <v>#REF!</v>
      </c>
      <c r="AX179" s="19" t="e">
        <v>#N/A</v>
      </c>
      <c r="AY179" s="19" t="b">
        <v>1</v>
      </c>
      <c r="AZ179" s="19">
        <v>2600</v>
      </c>
    </row>
    <row r="180" spans="1:52" s="10" customFormat="1" ht="15" hidden="1" customHeight="1">
      <c r="A180" s="19" t="s">
        <v>2720</v>
      </c>
      <c r="B180" s="19"/>
      <c r="C180" s="72">
        <f t="shared" si="10"/>
        <v>36531949403</v>
      </c>
      <c r="D180" s="11">
        <v>176</v>
      </c>
      <c r="E180" s="12" t="s">
        <v>25</v>
      </c>
      <c r="F180" s="12" t="s">
        <v>109</v>
      </c>
      <c r="G180" s="4" t="s">
        <v>109</v>
      </c>
      <c r="H180" s="4" t="s">
        <v>185</v>
      </c>
      <c r="I180" s="4" t="s">
        <v>72</v>
      </c>
      <c r="J180" s="12" t="s">
        <v>1135</v>
      </c>
      <c r="K180" s="33" t="s">
        <v>1456</v>
      </c>
      <c r="L180" s="34"/>
      <c r="M180" s="4" t="str">
        <f t="shared" si="11"/>
        <v>BRAHMANPADA SINAPALI SINAPALI</v>
      </c>
      <c r="N180" s="11" t="s">
        <v>26</v>
      </c>
      <c r="O180" s="11">
        <v>24</v>
      </c>
      <c r="P180" s="11">
        <v>1</v>
      </c>
      <c r="Q180" s="35" t="s">
        <v>26</v>
      </c>
      <c r="R180" s="3">
        <v>42717</v>
      </c>
      <c r="S180" s="3">
        <v>42625</v>
      </c>
      <c r="T180" s="3">
        <v>42896</v>
      </c>
      <c r="U180" s="11" t="s">
        <v>2290</v>
      </c>
      <c r="V180" s="11" t="s">
        <v>28</v>
      </c>
      <c r="W180" s="11" t="s">
        <v>29</v>
      </c>
      <c r="X180" s="16">
        <v>36531949403</v>
      </c>
      <c r="Y180" s="11" t="s">
        <v>2262</v>
      </c>
      <c r="Z180" s="16" t="s">
        <v>2270</v>
      </c>
      <c r="AA180" s="11" t="s">
        <v>2300</v>
      </c>
      <c r="AB180" s="3">
        <f t="shared" si="12"/>
        <v>42807</v>
      </c>
      <c r="AC180" s="3">
        <v>43002</v>
      </c>
      <c r="AD180" s="3">
        <f t="shared" si="13"/>
        <v>43195</v>
      </c>
      <c r="AE180" s="3">
        <v>43409</v>
      </c>
      <c r="AF180" s="11" t="s">
        <v>2293</v>
      </c>
      <c r="AG180" s="3">
        <v>43433</v>
      </c>
      <c r="AH180" s="3">
        <v>43406</v>
      </c>
      <c r="AI180" s="4" t="s">
        <v>2502</v>
      </c>
      <c r="AJ180" s="4"/>
      <c r="AK180" s="4" t="s">
        <v>2512</v>
      </c>
      <c r="AL180" s="19"/>
      <c r="AM180" s="19"/>
      <c r="AN180" s="19"/>
      <c r="AO180" s="19" t="e">
        <v>#N/A</v>
      </c>
      <c r="AP180" s="19" t="e">
        <v>#N/A</v>
      </c>
      <c r="AQ180" s="19" t="e">
        <v>#N/A</v>
      </c>
      <c r="AR180" s="19" t="e">
        <f>VLOOKUP(A180,#REF!,12,0)</f>
        <v>#REF!</v>
      </c>
      <c r="AS180" s="19" t="e">
        <f t="shared" si="14"/>
        <v>#REF!</v>
      </c>
      <c r="AX180" s="19" t="e">
        <v>#N/A</v>
      </c>
      <c r="AY180" s="19" t="b">
        <v>1</v>
      </c>
      <c r="AZ180" s="19">
        <v>3700</v>
      </c>
    </row>
    <row r="181" spans="1:52" s="10" customFormat="1" ht="15" hidden="1" customHeight="1">
      <c r="A181" s="19" t="s">
        <v>2721</v>
      </c>
      <c r="B181" s="19"/>
      <c r="C181" s="72">
        <f t="shared" si="10"/>
        <v>36725000513</v>
      </c>
      <c r="D181" s="11">
        <v>177</v>
      </c>
      <c r="E181" s="12" t="s">
        <v>25</v>
      </c>
      <c r="F181" s="12" t="s">
        <v>109</v>
      </c>
      <c r="G181" s="4" t="s">
        <v>109</v>
      </c>
      <c r="H181" s="4" t="s">
        <v>188</v>
      </c>
      <c r="I181" s="4" t="s">
        <v>562</v>
      </c>
      <c r="J181" s="12" t="s">
        <v>1126</v>
      </c>
      <c r="K181" s="33" t="s">
        <v>1457</v>
      </c>
      <c r="L181" s="34" t="s">
        <v>3177</v>
      </c>
      <c r="M181" s="4" t="str">
        <f t="shared" si="11"/>
        <v>NAKACHOWK SINAPALI SINAPALI</v>
      </c>
      <c r="N181" s="11" t="s">
        <v>26</v>
      </c>
      <c r="O181" s="11">
        <v>24</v>
      </c>
      <c r="P181" s="11">
        <v>1</v>
      </c>
      <c r="Q181" s="35" t="s">
        <v>26</v>
      </c>
      <c r="R181" s="3">
        <v>42849</v>
      </c>
      <c r="S181" s="3">
        <v>42757</v>
      </c>
      <c r="T181" s="3">
        <f>S181+298</f>
        <v>43055</v>
      </c>
      <c r="U181" s="11" t="s">
        <v>2291</v>
      </c>
      <c r="V181" s="11" t="s">
        <v>28</v>
      </c>
      <c r="W181" s="11" t="s">
        <v>29</v>
      </c>
      <c r="X181" s="16">
        <v>36725000513</v>
      </c>
      <c r="Y181" s="11" t="s">
        <v>2262</v>
      </c>
      <c r="Z181" s="16" t="s">
        <v>2270</v>
      </c>
      <c r="AA181" s="11" t="s">
        <v>2300</v>
      </c>
      <c r="AB181" s="3">
        <f t="shared" si="12"/>
        <v>42939</v>
      </c>
      <c r="AC181" s="3">
        <v>43002</v>
      </c>
      <c r="AD181" s="3">
        <f t="shared" si="13"/>
        <v>43327</v>
      </c>
      <c r="AE181" s="3">
        <v>43406</v>
      </c>
      <c r="AF181" s="11" t="s">
        <v>2293</v>
      </c>
      <c r="AG181" s="3">
        <v>43433</v>
      </c>
      <c r="AH181" s="3">
        <v>43406</v>
      </c>
      <c r="AI181" s="4" t="s">
        <v>2502</v>
      </c>
      <c r="AJ181" s="4"/>
      <c r="AK181" s="4" t="s">
        <v>2512</v>
      </c>
      <c r="AL181" s="19"/>
      <c r="AM181" s="19"/>
      <c r="AN181" s="19"/>
      <c r="AO181" s="19" t="e">
        <v>#N/A</v>
      </c>
      <c r="AP181" s="19" t="e">
        <v>#N/A</v>
      </c>
      <c r="AQ181" s="19" t="e">
        <v>#N/A</v>
      </c>
      <c r="AR181" s="19" t="e">
        <f>VLOOKUP(A181,#REF!,12,0)</f>
        <v>#REF!</v>
      </c>
      <c r="AS181" s="19" t="e">
        <f t="shared" si="14"/>
        <v>#REF!</v>
      </c>
      <c r="AX181" s="19" t="e">
        <v>#N/A</v>
      </c>
      <c r="AY181" s="19" t="b">
        <v>1</v>
      </c>
      <c r="AZ181" s="19">
        <v>4800</v>
      </c>
    </row>
    <row r="182" spans="1:52" s="10" customFormat="1" ht="15" hidden="1" customHeight="1">
      <c r="A182" s="19" t="s">
        <v>2722</v>
      </c>
      <c r="B182" s="19"/>
      <c r="C182" s="72">
        <f t="shared" si="10"/>
        <v>36842699219</v>
      </c>
      <c r="D182" s="11">
        <v>178</v>
      </c>
      <c r="E182" s="12" t="s">
        <v>25</v>
      </c>
      <c r="F182" s="12" t="s">
        <v>109</v>
      </c>
      <c r="G182" s="4" t="s">
        <v>109</v>
      </c>
      <c r="H182" s="4" t="s">
        <v>186</v>
      </c>
      <c r="I182" s="5" t="s">
        <v>563</v>
      </c>
      <c r="J182" s="6" t="s">
        <v>1251</v>
      </c>
      <c r="K182" s="14" t="s">
        <v>1458</v>
      </c>
      <c r="L182" s="15"/>
      <c r="M182" s="4" t="str">
        <f t="shared" si="11"/>
        <v>JUGENPADAR SINAPALI SINAPALI</v>
      </c>
      <c r="N182" s="20" t="s">
        <v>26</v>
      </c>
      <c r="O182" s="20">
        <v>24</v>
      </c>
      <c r="P182" s="20">
        <v>1</v>
      </c>
      <c r="Q182" s="35" t="s">
        <v>26</v>
      </c>
      <c r="R182" s="21">
        <v>42637</v>
      </c>
      <c r="S182" s="21">
        <v>42545</v>
      </c>
      <c r="T182" s="3">
        <v>42875</v>
      </c>
      <c r="U182" s="11" t="s">
        <v>2291</v>
      </c>
      <c r="V182" s="20" t="s">
        <v>28</v>
      </c>
      <c r="W182" s="20" t="s">
        <v>29</v>
      </c>
      <c r="X182" s="27">
        <v>36842699219</v>
      </c>
      <c r="Y182" s="20" t="s">
        <v>2262</v>
      </c>
      <c r="Z182" s="26" t="s">
        <v>2270</v>
      </c>
      <c r="AA182" s="11" t="s">
        <v>2300</v>
      </c>
      <c r="AB182" s="3">
        <f t="shared" si="12"/>
        <v>42727</v>
      </c>
      <c r="AC182" s="21">
        <v>43002</v>
      </c>
      <c r="AD182" s="3">
        <f t="shared" si="13"/>
        <v>43115</v>
      </c>
      <c r="AE182" s="18">
        <v>43188</v>
      </c>
      <c r="AF182" s="4" t="s">
        <v>2293</v>
      </c>
      <c r="AG182" s="3">
        <v>43433</v>
      </c>
      <c r="AH182" s="3">
        <v>43433</v>
      </c>
      <c r="AI182" s="4" t="s">
        <v>2502</v>
      </c>
      <c r="AJ182" s="4"/>
      <c r="AK182" s="4" t="s">
        <v>2512</v>
      </c>
      <c r="AL182" s="19"/>
      <c r="AM182" s="19"/>
      <c r="AN182" s="19" t="s">
        <v>3178</v>
      </c>
      <c r="AO182" s="19" t="e">
        <v>#N/A</v>
      </c>
      <c r="AP182" s="19" t="e">
        <v>#N/A</v>
      </c>
      <c r="AQ182" s="19" t="e">
        <v>#N/A</v>
      </c>
      <c r="AR182" s="19" t="e">
        <f>VLOOKUP(A182,#REF!,12,0)</f>
        <v>#REF!</v>
      </c>
      <c r="AS182" s="19" t="e">
        <f t="shared" si="14"/>
        <v>#REF!</v>
      </c>
      <c r="AX182" s="19" t="e">
        <v>#N/A</v>
      </c>
      <c r="AY182" s="19" t="b">
        <v>1</v>
      </c>
      <c r="AZ182" s="19">
        <v>5900</v>
      </c>
    </row>
    <row r="183" spans="1:52" s="10" customFormat="1" ht="15" hidden="1" customHeight="1">
      <c r="A183" s="19" t="s">
        <v>2723</v>
      </c>
      <c r="B183" s="19"/>
      <c r="C183" s="72">
        <f t="shared" si="10"/>
        <v>32449699421</v>
      </c>
      <c r="D183" s="11">
        <v>179</v>
      </c>
      <c r="E183" s="12" t="s">
        <v>25</v>
      </c>
      <c r="F183" s="12" t="s">
        <v>109</v>
      </c>
      <c r="G183" s="4" t="s">
        <v>109</v>
      </c>
      <c r="H183" s="4" t="s">
        <v>184</v>
      </c>
      <c r="I183" s="5" t="s">
        <v>564</v>
      </c>
      <c r="J183" s="6" t="s">
        <v>565</v>
      </c>
      <c r="K183" s="14" t="s">
        <v>1459</v>
      </c>
      <c r="L183" s="15" t="s">
        <v>1687</v>
      </c>
      <c r="M183" s="4" t="str">
        <f t="shared" si="11"/>
        <v>KOTAMAL SINAPALI SINAPALI</v>
      </c>
      <c r="N183" s="20" t="s">
        <v>26</v>
      </c>
      <c r="O183" s="20">
        <v>22</v>
      </c>
      <c r="P183" s="20">
        <v>1</v>
      </c>
      <c r="Q183" s="35" t="s">
        <v>26</v>
      </c>
      <c r="R183" s="21">
        <v>42706</v>
      </c>
      <c r="S183" s="21">
        <v>42602</v>
      </c>
      <c r="T183" s="3">
        <f>S183+255</f>
        <v>42857</v>
      </c>
      <c r="U183" s="11" t="s">
        <v>2290</v>
      </c>
      <c r="V183" s="20" t="s">
        <v>28</v>
      </c>
      <c r="W183" s="20" t="s">
        <v>29</v>
      </c>
      <c r="X183" s="27" t="s">
        <v>1970</v>
      </c>
      <c r="Y183" s="20" t="s">
        <v>2262</v>
      </c>
      <c r="Z183" s="26" t="s">
        <v>2270</v>
      </c>
      <c r="AA183" s="11" t="s">
        <v>2300</v>
      </c>
      <c r="AB183" s="3">
        <f t="shared" si="12"/>
        <v>42784</v>
      </c>
      <c r="AC183" s="3">
        <v>43002</v>
      </c>
      <c r="AD183" s="3">
        <f t="shared" si="13"/>
        <v>43172</v>
      </c>
      <c r="AE183" s="21">
        <v>43279</v>
      </c>
      <c r="AF183" s="4" t="s">
        <v>2293</v>
      </c>
      <c r="AG183" s="3">
        <v>43433</v>
      </c>
      <c r="AH183" s="3">
        <v>43433</v>
      </c>
      <c r="AI183" s="4" t="s">
        <v>2502</v>
      </c>
      <c r="AJ183" s="4"/>
      <c r="AK183" s="4" t="s">
        <v>2512</v>
      </c>
      <c r="AL183" s="19"/>
      <c r="AM183" s="19"/>
      <c r="AN183" s="19"/>
      <c r="AO183" s="19" t="e">
        <v>#N/A</v>
      </c>
      <c r="AP183" s="19" t="e">
        <v>#N/A</v>
      </c>
      <c r="AQ183" s="19" t="e">
        <v>#N/A</v>
      </c>
      <c r="AR183" s="19" t="e">
        <f>VLOOKUP(A183,#REF!,12,0)</f>
        <v>#REF!</v>
      </c>
      <c r="AS183" s="19" t="e">
        <f t="shared" si="14"/>
        <v>#REF!</v>
      </c>
      <c r="AX183" s="19" t="e">
        <v>#N/A</v>
      </c>
      <c r="AY183" s="19" t="b">
        <v>1</v>
      </c>
      <c r="AZ183" s="19">
        <v>7000</v>
      </c>
    </row>
    <row r="184" spans="1:52" s="10" customFormat="1" ht="15" hidden="1" customHeight="1">
      <c r="A184" s="19" t="s">
        <v>2724</v>
      </c>
      <c r="B184" s="19"/>
      <c r="C184" s="72">
        <f t="shared" si="10"/>
        <v>32686508368</v>
      </c>
      <c r="D184" s="11">
        <v>180</v>
      </c>
      <c r="E184" s="12" t="s">
        <v>25</v>
      </c>
      <c r="F184" s="12" t="s">
        <v>109</v>
      </c>
      <c r="G184" s="4" t="s">
        <v>109</v>
      </c>
      <c r="H184" s="4" t="s">
        <v>186</v>
      </c>
      <c r="I184" s="5" t="s">
        <v>566</v>
      </c>
      <c r="J184" s="6" t="s">
        <v>567</v>
      </c>
      <c r="K184" s="14" t="s">
        <v>1460</v>
      </c>
      <c r="L184" s="15" t="s">
        <v>1688</v>
      </c>
      <c r="M184" s="4" t="str">
        <f t="shared" si="11"/>
        <v>JUGENPADAR SINAPALI SINAPALI</v>
      </c>
      <c r="N184" s="20" t="s">
        <v>26</v>
      </c>
      <c r="O184" s="20">
        <v>25</v>
      </c>
      <c r="P184" s="20">
        <v>1</v>
      </c>
      <c r="Q184" s="35" t="s">
        <v>26</v>
      </c>
      <c r="R184" s="21">
        <v>42755</v>
      </c>
      <c r="S184" s="21">
        <v>42687</v>
      </c>
      <c r="T184" s="3">
        <v>42952</v>
      </c>
      <c r="U184" s="11" t="s">
        <v>2290</v>
      </c>
      <c r="V184" s="20" t="s">
        <v>28</v>
      </c>
      <c r="W184" s="20" t="s">
        <v>29</v>
      </c>
      <c r="X184" s="27" t="s">
        <v>1971</v>
      </c>
      <c r="Y184" s="20" t="s">
        <v>2262</v>
      </c>
      <c r="Z184" s="26" t="s">
        <v>2270</v>
      </c>
      <c r="AA184" s="11" t="s">
        <v>2300</v>
      </c>
      <c r="AB184" s="3">
        <f t="shared" si="12"/>
        <v>42869</v>
      </c>
      <c r="AC184" s="21">
        <v>43002</v>
      </c>
      <c r="AD184" s="3">
        <f t="shared" si="13"/>
        <v>43257</v>
      </c>
      <c r="AE184" s="21">
        <v>43308</v>
      </c>
      <c r="AF184" s="11" t="s">
        <v>2293</v>
      </c>
      <c r="AG184" s="3">
        <v>43433</v>
      </c>
      <c r="AH184" s="3">
        <v>43433</v>
      </c>
      <c r="AI184" s="4" t="s">
        <v>2502</v>
      </c>
      <c r="AJ184" s="7"/>
      <c r="AK184" s="4" t="s">
        <v>2512</v>
      </c>
      <c r="AL184" s="19"/>
      <c r="AM184" s="19"/>
      <c r="AN184" s="19" t="s">
        <v>3179</v>
      </c>
      <c r="AO184" s="19" t="e">
        <v>#N/A</v>
      </c>
      <c r="AP184" s="19" t="e">
        <v>#N/A</v>
      </c>
      <c r="AQ184" s="19" t="e">
        <v>#N/A</v>
      </c>
      <c r="AR184" s="19" t="e">
        <f>VLOOKUP(A184,#REF!,12,0)</f>
        <v>#REF!</v>
      </c>
      <c r="AS184" s="19" t="e">
        <f t="shared" si="14"/>
        <v>#REF!</v>
      </c>
      <c r="AX184" s="19" t="e">
        <v>#N/A</v>
      </c>
      <c r="AY184" s="19" t="b">
        <v>1</v>
      </c>
      <c r="AZ184" s="19">
        <v>8100</v>
      </c>
    </row>
    <row r="185" spans="1:52" ht="15" hidden="1" customHeight="1">
      <c r="A185" s="19" t="s">
        <v>2725</v>
      </c>
      <c r="C185" s="72">
        <f t="shared" si="10"/>
        <v>33978485295</v>
      </c>
      <c r="D185" s="11">
        <v>181</v>
      </c>
      <c r="E185" s="12" t="s">
        <v>25</v>
      </c>
      <c r="F185" s="12" t="s">
        <v>109</v>
      </c>
      <c r="G185" s="4" t="s">
        <v>109</v>
      </c>
      <c r="H185" s="4" t="s">
        <v>192</v>
      </c>
      <c r="I185" s="5" t="s">
        <v>568</v>
      </c>
      <c r="J185" s="6" t="s">
        <v>569</v>
      </c>
      <c r="K185" s="14" t="s">
        <v>1461</v>
      </c>
      <c r="L185" s="15"/>
      <c r="M185" s="4" t="str">
        <f t="shared" si="11"/>
        <v>GDL-PATELPADA SINAPALI SINAPALI</v>
      </c>
      <c r="N185" s="20" t="s">
        <v>26</v>
      </c>
      <c r="O185" s="20">
        <v>24</v>
      </c>
      <c r="P185" s="20">
        <v>1</v>
      </c>
      <c r="Q185" s="35" t="s">
        <v>26</v>
      </c>
      <c r="R185" s="21">
        <v>42787</v>
      </c>
      <c r="S185" s="21">
        <v>42690</v>
      </c>
      <c r="T185" s="3">
        <v>42956</v>
      </c>
      <c r="U185" s="11" t="s">
        <v>2290</v>
      </c>
      <c r="V185" s="20" t="s">
        <v>28</v>
      </c>
      <c r="W185" s="20" t="s">
        <v>29</v>
      </c>
      <c r="X185" s="27" t="s">
        <v>1972</v>
      </c>
      <c r="Y185" s="20" t="s">
        <v>2262</v>
      </c>
      <c r="Z185" s="26" t="s">
        <v>2270</v>
      </c>
      <c r="AA185" s="11" t="s">
        <v>2300</v>
      </c>
      <c r="AB185" s="3">
        <f t="shared" si="12"/>
        <v>42872</v>
      </c>
      <c r="AC185" s="21">
        <v>43002</v>
      </c>
      <c r="AD185" s="3">
        <f t="shared" si="13"/>
        <v>43260</v>
      </c>
      <c r="AE185" s="21">
        <v>43308</v>
      </c>
      <c r="AF185" s="11" t="s">
        <v>2293</v>
      </c>
      <c r="AG185" s="3">
        <v>43433</v>
      </c>
      <c r="AH185" s="3">
        <v>43433</v>
      </c>
      <c r="AI185" s="4" t="s">
        <v>2502</v>
      </c>
      <c r="AJ185" s="7"/>
      <c r="AK185" s="4" t="s">
        <v>2512</v>
      </c>
      <c r="AN185" s="19" t="s">
        <v>3180</v>
      </c>
      <c r="AO185" s="19" t="e">
        <v>#N/A</v>
      </c>
      <c r="AP185" s="19" t="e">
        <v>#N/A</v>
      </c>
      <c r="AQ185" s="19" t="e">
        <v>#N/A</v>
      </c>
      <c r="AR185" s="19" t="e">
        <f>VLOOKUP(A185,#REF!,12,0)</f>
        <v>#REF!</v>
      </c>
      <c r="AS185" s="19" t="e">
        <f t="shared" si="14"/>
        <v>#REF!</v>
      </c>
      <c r="AX185" s="19" t="e">
        <v>#N/A</v>
      </c>
      <c r="AY185" s="19" t="b">
        <v>1</v>
      </c>
      <c r="AZ185" s="19">
        <v>9200</v>
      </c>
    </row>
    <row r="186" spans="1:52" s="10" customFormat="1" ht="15" hidden="1" customHeight="1">
      <c r="A186" s="19" t="s">
        <v>2726</v>
      </c>
      <c r="B186" s="19"/>
      <c r="C186" s="72">
        <f t="shared" si="10"/>
        <v>35981313371</v>
      </c>
      <c r="D186" s="11">
        <v>182</v>
      </c>
      <c r="E186" s="12" t="s">
        <v>25</v>
      </c>
      <c r="F186" s="12" t="s">
        <v>109</v>
      </c>
      <c r="G186" s="4" t="s">
        <v>109</v>
      </c>
      <c r="H186" s="4" t="s">
        <v>190</v>
      </c>
      <c r="I186" s="5" t="s">
        <v>570</v>
      </c>
      <c r="J186" s="6" t="s">
        <v>571</v>
      </c>
      <c r="K186" s="14" t="s">
        <v>1462</v>
      </c>
      <c r="L186" s="15" t="s">
        <v>1689</v>
      </c>
      <c r="M186" s="4" t="str">
        <f t="shared" si="11"/>
        <v>SNP-MAJHIPADA SINAPALI SINAPALI</v>
      </c>
      <c r="N186" s="20" t="s">
        <v>26</v>
      </c>
      <c r="O186" s="20">
        <v>25</v>
      </c>
      <c r="P186" s="20">
        <v>1</v>
      </c>
      <c r="Q186" s="35" t="s">
        <v>26</v>
      </c>
      <c r="R186" s="21">
        <v>42752</v>
      </c>
      <c r="S186" s="21">
        <v>42700</v>
      </c>
      <c r="T186" s="3">
        <v>42967</v>
      </c>
      <c r="U186" s="11" t="s">
        <v>2290</v>
      </c>
      <c r="V186" s="20" t="s">
        <v>28</v>
      </c>
      <c r="W186" s="20" t="s">
        <v>29</v>
      </c>
      <c r="X186" s="27" t="s">
        <v>1973</v>
      </c>
      <c r="Y186" s="20" t="s">
        <v>2262</v>
      </c>
      <c r="Z186" s="26" t="s">
        <v>2270</v>
      </c>
      <c r="AA186" s="11" t="s">
        <v>2300</v>
      </c>
      <c r="AB186" s="3">
        <f t="shared" si="12"/>
        <v>42882</v>
      </c>
      <c r="AC186" s="21">
        <v>43002</v>
      </c>
      <c r="AD186" s="3">
        <f t="shared" si="13"/>
        <v>43270</v>
      </c>
      <c r="AE186" s="21">
        <v>43308</v>
      </c>
      <c r="AF186" s="11" t="s">
        <v>2293</v>
      </c>
      <c r="AG186" s="3">
        <v>43433</v>
      </c>
      <c r="AH186" s="3">
        <v>43433</v>
      </c>
      <c r="AI186" s="4" t="s">
        <v>2502</v>
      </c>
      <c r="AJ186" s="7"/>
      <c r="AK186" s="4" t="s">
        <v>2512</v>
      </c>
      <c r="AL186" s="19"/>
      <c r="AM186" s="19"/>
      <c r="AN186" s="19" t="s">
        <v>3181</v>
      </c>
      <c r="AO186" s="19" t="e">
        <v>#N/A</v>
      </c>
      <c r="AP186" s="19" t="e">
        <v>#N/A</v>
      </c>
      <c r="AQ186" s="19" t="e">
        <v>#N/A</v>
      </c>
      <c r="AR186" s="19" t="e">
        <f>VLOOKUP(A186,#REF!,12,0)</f>
        <v>#REF!</v>
      </c>
      <c r="AS186" s="19" t="e">
        <f t="shared" si="14"/>
        <v>#REF!</v>
      </c>
      <c r="AX186" s="19" t="e">
        <v>#N/A</v>
      </c>
      <c r="AY186" s="19" t="b">
        <v>1</v>
      </c>
      <c r="AZ186" s="19">
        <v>300</v>
      </c>
    </row>
    <row r="187" spans="1:52" s="10" customFormat="1" ht="15" hidden="1" customHeight="1">
      <c r="A187" s="19" t="s">
        <v>2727</v>
      </c>
      <c r="B187" s="19"/>
      <c r="C187" s="72">
        <f t="shared" si="10"/>
        <v>20173701497</v>
      </c>
      <c r="D187" s="11">
        <v>183</v>
      </c>
      <c r="E187" s="12" t="s">
        <v>25</v>
      </c>
      <c r="F187" s="12" t="s">
        <v>109</v>
      </c>
      <c r="G187" s="4" t="s">
        <v>114</v>
      </c>
      <c r="H187" s="4" t="s">
        <v>193</v>
      </c>
      <c r="I187" s="5" t="s">
        <v>572</v>
      </c>
      <c r="J187" s="6" t="s">
        <v>1252</v>
      </c>
      <c r="K187" s="14" t="s">
        <v>1463</v>
      </c>
      <c r="L187" s="15"/>
      <c r="M187" s="4" t="str">
        <f t="shared" si="11"/>
        <v>SINGJHAR-I SINGJHAR SINAPALI</v>
      </c>
      <c r="N187" s="20" t="s">
        <v>26</v>
      </c>
      <c r="O187" s="20">
        <v>24</v>
      </c>
      <c r="P187" s="20">
        <v>1</v>
      </c>
      <c r="Q187" s="35" t="s">
        <v>26</v>
      </c>
      <c r="R187" s="21">
        <v>42626</v>
      </c>
      <c r="S187" s="21">
        <v>42534</v>
      </c>
      <c r="T187" s="3">
        <v>42052</v>
      </c>
      <c r="U187" s="11" t="s">
        <v>2290</v>
      </c>
      <c r="V187" s="20" t="s">
        <v>28</v>
      </c>
      <c r="W187" s="20" t="s">
        <v>29</v>
      </c>
      <c r="X187" s="27">
        <v>20173701497</v>
      </c>
      <c r="Y187" s="20" t="s">
        <v>2262</v>
      </c>
      <c r="Z187" s="26" t="s">
        <v>2270</v>
      </c>
      <c r="AA187" s="11" t="s">
        <v>2300</v>
      </c>
      <c r="AB187" s="3">
        <f t="shared" si="12"/>
        <v>42716</v>
      </c>
      <c r="AC187" s="21">
        <v>43002</v>
      </c>
      <c r="AD187" s="3">
        <f t="shared" si="13"/>
        <v>43104</v>
      </c>
      <c r="AE187" s="18">
        <v>43188</v>
      </c>
      <c r="AF187" s="4" t="s">
        <v>2293</v>
      </c>
      <c r="AG187" s="3">
        <v>43406</v>
      </c>
      <c r="AH187" s="3">
        <v>43433</v>
      </c>
      <c r="AI187" s="4" t="s">
        <v>2502</v>
      </c>
      <c r="AJ187" s="7"/>
      <c r="AK187" s="4" t="s">
        <v>2512</v>
      </c>
      <c r="AL187" s="19"/>
      <c r="AM187" s="19"/>
      <c r="AN187" s="19"/>
      <c r="AO187" s="19" t="e">
        <v>#N/A</v>
      </c>
      <c r="AP187" s="19" t="e">
        <v>#N/A</v>
      </c>
      <c r="AQ187" s="19" t="e">
        <v>#N/A</v>
      </c>
      <c r="AR187" s="19" t="e">
        <f>VLOOKUP(A187,#REF!,12,0)</f>
        <v>#REF!</v>
      </c>
      <c r="AS187" s="19" t="e">
        <f t="shared" si="14"/>
        <v>#REF!</v>
      </c>
      <c r="AX187" s="19" t="e">
        <v>#N/A</v>
      </c>
      <c r="AY187" s="19" t="b">
        <v>1</v>
      </c>
      <c r="AZ187" s="19">
        <v>1400</v>
      </c>
    </row>
    <row r="188" spans="1:52" ht="15" hidden="1" customHeight="1">
      <c r="A188" s="19" t="s">
        <v>2728</v>
      </c>
      <c r="C188" s="72">
        <f t="shared" si="10"/>
        <v>31724364091</v>
      </c>
      <c r="D188" s="11">
        <v>184</v>
      </c>
      <c r="E188" s="12" t="s">
        <v>25</v>
      </c>
      <c r="F188" s="12" t="s">
        <v>109</v>
      </c>
      <c r="G188" s="4" t="s">
        <v>114</v>
      </c>
      <c r="H188" s="4" t="s">
        <v>194</v>
      </c>
      <c r="I188" s="5" t="s">
        <v>573</v>
      </c>
      <c r="J188" s="6" t="s">
        <v>1253</v>
      </c>
      <c r="K188" s="14" t="s">
        <v>1464</v>
      </c>
      <c r="L188" s="15"/>
      <c r="M188" s="4" t="str">
        <f t="shared" si="11"/>
        <v>KULIARIBAHAL SINGJHAR SINAPALI</v>
      </c>
      <c r="N188" s="20" t="s">
        <v>26</v>
      </c>
      <c r="O188" s="20">
        <v>24</v>
      </c>
      <c r="P188" s="20">
        <v>1</v>
      </c>
      <c r="Q188" s="35" t="s">
        <v>26</v>
      </c>
      <c r="R188" s="21">
        <v>42633</v>
      </c>
      <c r="S188" s="21">
        <v>42541</v>
      </c>
      <c r="T188" s="3">
        <v>42849</v>
      </c>
      <c r="U188" s="11" t="s">
        <v>2290</v>
      </c>
      <c r="V188" s="20" t="s">
        <v>28</v>
      </c>
      <c r="W188" s="20" t="s">
        <v>29</v>
      </c>
      <c r="X188" s="27">
        <v>31724364091</v>
      </c>
      <c r="Y188" s="20" t="s">
        <v>2262</v>
      </c>
      <c r="Z188" s="26" t="s">
        <v>2270</v>
      </c>
      <c r="AA188" s="11" t="s">
        <v>2300</v>
      </c>
      <c r="AB188" s="3">
        <f t="shared" si="12"/>
        <v>42723</v>
      </c>
      <c r="AC188" s="21">
        <v>43002</v>
      </c>
      <c r="AD188" s="3">
        <f t="shared" si="13"/>
        <v>43111</v>
      </c>
      <c r="AE188" s="18">
        <v>43188</v>
      </c>
      <c r="AF188" s="4" t="s">
        <v>2293</v>
      </c>
      <c r="AG188" s="3">
        <v>43406</v>
      </c>
      <c r="AH188" s="3">
        <v>43433</v>
      </c>
      <c r="AI188" s="4" t="s">
        <v>2502</v>
      </c>
      <c r="AJ188" s="4"/>
      <c r="AK188" s="4" t="s">
        <v>2512</v>
      </c>
      <c r="AO188" s="19" t="e">
        <v>#N/A</v>
      </c>
      <c r="AP188" s="19" t="e">
        <v>#N/A</v>
      </c>
      <c r="AQ188" s="19" t="e">
        <v>#N/A</v>
      </c>
      <c r="AR188" s="19" t="e">
        <f>VLOOKUP(A188,#REF!,12,0)</f>
        <v>#REF!</v>
      </c>
      <c r="AS188" s="19" t="e">
        <f t="shared" si="14"/>
        <v>#REF!</v>
      </c>
      <c r="AX188" s="19" t="e">
        <v>#N/A</v>
      </c>
      <c r="AY188" s="19" t="b">
        <v>1</v>
      </c>
      <c r="AZ188" s="19">
        <v>2500</v>
      </c>
    </row>
    <row r="189" spans="1:52" s="10" customFormat="1" ht="15" hidden="1" customHeight="1">
      <c r="A189" s="19" t="s">
        <v>2729</v>
      </c>
      <c r="B189" s="19"/>
      <c r="C189" s="72">
        <f t="shared" si="10"/>
        <v>32013483009</v>
      </c>
      <c r="D189" s="11">
        <v>185</v>
      </c>
      <c r="E189" s="12" t="s">
        <v>25</v>
      </c>
      <c r="F189" s="12" t="s">
        <v>109</v>
      </c>
      <c r="G189" s="4" t="s">
        <v>114</v>
      </c>
      <c r="H189" s="4" t="s">
        <v>195</v>
      </c>
      <c r="I189" s="5" t="s">
        <v>84</v>
      </c>
      <c r="J189" s="6" t="s">
        <v>1254</v>
      </c>
      <c r="K189" s="14" t="s">
        <v>1465</v>
      </c>
      <c r="L189" s="15"/>
      <c r="M189" s="4" t="str">
        <f t="shared" si="11"/>
        <v>ANTIPADA SINGJHAR SINAPALI</v>
      </c>
      <c r="N189" s="20" t="s">
        <v>26</v>
      </c>
      <c r="O189" s="20">
        <v>24</v>
      </c>
      <c r="P189" s="20">
        <v>1</v>
      </c>
      <c r="Q189" s="35" t="s">
        <v>26</v>
      </c>
      <c r="R189" s="21">
        <v>42500</v>
      </c>
      <c r="S189" s="21">
        <v>42408</v>
      </c>
      <c r="T189" s="3">
        <v>42855</v>
      </c>
      <c r="U189" s="11" t="s">
        <v>2290</v>
      </c>
      <c r="V189" s="20" t="s">
        <v>28</v>
      </c>
      <c r="W189" s="20" t="s">
        <v>29</v>
      </c>
      <c r="X189" s="27">
        <v>32013483009</v>
      </c>
      <c r="Y189" s="20" t="s">
        <v>2263</v>
      </c>
      <c r="Z189" s="26" t="s">
        <v>2271</v>
      </c>
      <c r="AA189" s="11" t="s">
        <v>2299</v>
      </c>
      <c r="AB189" s="3">
        <f t="shared" si="12"/>
        <v>42590</v>
      </c>
      <c r="AC189" s="21">
        <v>43002</v>
      </c>
      <c r="AD189" s="3">
        <f t="shared" si="13"/>
        <v>42978</v>
      </c>
      <c r="AE189" s="18">
        <v>43188</v>
      </c>
      <c r="AF189" s="4" t="s">
        <v>2293</v>
      </c>
      <c r="AG189" s="3">
        <v>43406</v>
      </c>
      <c r="AH189" s="3">
        <v>43406</v>
      </c>
      <c r="AI189" s="4" t="s">
        <v>2502</v>
      </c>
      <c r="AJ189" s="4"/>
      <c r="AK189" s="4" t="s">
        <v>2512</v>
      </c>
      <c r="AL189" s="19"/>
      <c r="AM189" s="19"/>
      <c r="AN189" s="19"/>
      <c r="AO189" s="19" t="e">
        <v>#N/A</v>
      </c>
      <c r="AP189" s="19" t="e">
        <v>#N/A</v>
      </c>
      <c r="AQ189" s="19" t="e">
        <v>#N/A</v>
      </c>
      <c r="AR189" s="19" t="e">
        <f>VLOOKUP(A189,#REF!,12,0)</f>
        <v>#REF!</v>
      </c>
      <c r="AS189" s="19" t="e">
        <f t="shared" si="14"/>
        <v>#REF!</v>
      </c>
      <c r="AX189" s="19" t="e">
        <v>#N/A</v>
      </c>
      <c r="AY189" s="19" t="b">
        <v>1</v>
      </c>
      <c r="AZ189" s="19">
        <v>3600</v>
      </c>
    </row>
    <row r="190" spans="1:52" s="10" customFormat="1" ht="15" hidden="1" customHeight="1">
      <c r="A190" s="19" t="s">
        <v>2730</v>
      </c>
      <c r="B190" s="19"/>
      <c r="C190" s="72">
        <f t="shared" si="10"/>
        <v>35294984157</v>
      </c>
      <c r="D190" s="11">
        <v>186</v>
      </c>
      <c r="E190" s="12" t="s">
        <v>25</v>
      </c>
      <c r="F190" s="12" t="s">
        <v>109</v>
      </c>
      <c r="G190" s="4" t="s">
        <v>114</v>
      </c>
      <c r="H190" s="4" t="s">
        <v>196</v>
      </c>
      <c r="I190" s="5" t="s">
        <v>574</v>
      </c>
      <c r="J190" s="6" t="s">
        <v>1255</v>
      </c>
      <c r="K190" s="14" t="s">
        <v>1466</v>
      </c>
      <c r="L190" s="15"/>
      <c r="M190" s="4" t="str">
        <f t="shared" si="11"/>
        <v>PENDREN SINGJHAR SINAPALI</v>
      </c>
      <c r="N190" s="20" t="s">
        <v>26</v>
      </c>
      <c r="O190" s="20">
        <v>24</v>
      </c>
      <c r="P190" s="20">
        <v>1</v>
      </c>
      <c r="Q190" s="35" t="s">
        <v>26</v>
      </c>
      <c r="R190" s="21">
        <v>42532</v>
      </c>
      <c r="S190" s="21">
        <v>42440</v>
      </c>
      <c r="T190" s="3">
        <v>42856</v>
      </c>
      <c r="U190" s="11" t="s">
        <v>2291</v>
      </c>
      <c r="V190" s="20" t="s">
        <v>28</v>
      </c>
      <c r="W190" s="20" t="s">
        <v>29</v>
      </c>
      <c r="X190" s="27">
        <v>35294984157</v>
      </c>
      <c r="Y190" s="20" t="s">
        <v>2262</v>
      </c>
      <c r="Z190" s="26" t="s">
        <v>2270</v>
      </c>
      <c r="AA190" s="11" t="s">
        <v>2300</v>
      </c>
      <c r="AB190" s="3">
        <f t="shared" si="12"/>
        <v>42622</v>
      </c>
      <c r="AC190" s="21">
        <v>43002</v>
      </c>
      <c r="AD190" s="3">
        <f t="shared" si="13"/>
        <v>43010</v>
      </c>
      <c r="AE190" s="18">
        <v>43188</v>
      </c>
      <c r="AF190" s="4" t="s">
        <v>2293</v>
      </c>
      <c r="AG190" s="3">
        <v>43406</v>
      </c>
      <c r="AH190" s="3">
        <v>43433</v>
      </c>
      <c r="AI190" s="4" t="s">
        <v>2502</v>
      </c>
      <c r="AJ190" s="4"/>
      <c r="AK190" s="4" t="s">
        <v>2512</v>
      </c>
      <c r="AL190" s="19"/>
      <c r="AM190" s="19"/>
      <c r="AN190" s="19"/>
      <c r="AO190" s="19" t="e">
        <v>#N/A</v>
      </c>
      <c r="AP190" s="19" t="e">
        <v>#N/A</v>
      </c>
      <c r="AQ190" s="19" t="e">
        <v>#N/A</v>
      </c>
      <c r="AR190" s="19" t="e">
        <f>VLOOKUP(A190,#REF!,12,0)</f>
        <v>#REF!</v>
      </c>
      <c r="AS190" s="19" t="e">
        <f t="shared" si="14"/>
        <v>#REF!</v>
      </c>
      <c r="AX190" s="19" t="e">
        <v>#N/A</v>
      </c>
      <c r="AY190" s="19" t="b">
        <v>1</v>
      </c>
      <c r="AZ190" s="19">
        <v>4700</v>
      </c>
    </row>
    <row r="191" spans="1:52" ht="15" hidden="1" customHeight="1">
      <c r="A191" s="19" t="s">
        <v>2731</v>
      </c>
      <c r="C191" s="72">
        <f t="shared" si="10"/>
        <v>35392577220</v>
      </c>
      <c r="D191" s="11">
        <v>187</v>
      </c>
      <c r="E191" s="12" t="s">
        <v>25</v>
      </c>
      <c r="F191" s="12" t="s">
        <v>109</v>
      </c>
      <c r="G191" s="4" t="s">
        <v>114</v>
      </c>
      <c r="H191" s="4" t="s">
        <v>197</v>
      </c>
      <c r="I191" s="5" t="s">
        <v>575</v>
      </c>
      <c r="J191" s="6" t="s">
        <v>1256</v>
      </c>
      <c r="K191" s="14" t="s">
        <v>1467</v>
      </c>
      <c r="L191" s="15"/>
      <c r="M191" s="4" t="str">
        <f t="shared" si="11"/>
        <v>KOD-HARIJANPADA SINGJHAR SINAPALI</v>
      </c>
      <c r="N191" s="20" t="s">
        <v>26</v>
      </c>
      <c r="O191" s="20">
        <v>24</v>
      </c>
      <c r="P191" s="20">
        <v>1</v>
      </c>
      <c r="Q191" s="35" t="s">
        <v>26</v>
      </c>
      <c r="R191" s="21">
        <v>42685</v>
      </c>
      <c r="S191" s="21">
        <v>42593</v>
      </c>
      <c r="T191" s="3">
        <f>S191+255</f>
        <v>42848</v>
      </c>
      <c r="U191" s="11" t="s">
        <v>2291</v>
      </c>
      <c r="V191" s="20" t="s">
        <v>28</v>
      </c>
      <c r="W191" s="20" t="s">
        <v>29</v>
      </c>
      <c r="X191" s="27">
        <v>35392577220</v>
      </c>
      <c r="Y191" s="20" t="s">
        <v>2262</v>
      </c>
      <c r="Z191" s="26" t="s">
        <v>2270</v>
      </c>
      <c r="AA191" s="11" t="s">
        <v>2300</v>
      </c>
      <c r="AB191" s="3">
        <f t="shared" si="12"/>
        <v>42775</v>
      </c>
      <c r="AC191" s="3">
        <v>43002</v>
      </c>
      <c r="AD191" s="3">
        <f t="shared" si="13"/>
        <v>43163</v>
      </c>
      <c r="AE191" s="21">
        <v>43279</v>
      </c>
      <c r="AF191" s="4" t="s">
        <v>2293</v>
      </c>
      <c r="AG191" s="3">
        <v>43406</v>
      </c>
      <c r="AH191" s="3"/>
      <c r="AI191" s="4" t="s">
        <v>2502</v>
      </c>
      <c r="AJ191" s="7"/>
      <c r="AK191" s="4" t="s">
        <v>2491</v>
      </c>
      <c r="AO191" s="19" t="e">
        <v>#N/A</v>
      </c>
      <c r="AP191" s="19" t="e">
        <v>#N/A</v>
      </c>
      <c r="AQ191" s="19" t="e">
        <v>#N/A</v>
      </c>
      <c r="AR191" s="19" t="e">
        <f>VLOOKUP(A191,#REF!,12,0)</f>
        <v>#REF!</v>
      </c>
      <c r="AS191" s="19" t="e">
        <f t="shared" si="14"/>
        <v>#REF!</v>
      </c>
      <c r="AX191" s="19" t="e">
        <v>#N/A</v>
      </c>
      <c r="AY191" s="19" t="b">
        <v>1</v>
      </c>
      <c r="AZ191" s="19">
        <v>5800</v>
      </c>
    </row>
    <row r="192" spans="1:52" s="10" customFormat="1" ht="15" hidden="1" customHeight="1">
      <c r="A192" s="19" t="s">
        <v>2732</v>
      </c>
      <c r="B192" s="19"/>
      <c r="C192" s="72">
        <f t="shared" si="10"/>
        <v>35941386278</v>
      </c>
      <c r="D192" s="11">
        <v>188</v>
      </c>
      <c r="E192" s="12" t="s">
        <v>25</v>
      </c>
      <c r="F192" s="12" t="s">
        <v>109</v>
      </c>
      <c r="G192" s="4" t="s">
        <v>114</v>
      </c>
      <c r="H192" s="4" t="s">
        <v>2295</v>
      </c>
      <c r="I192" s="5" t="s">
        <v>576</v>
      </c>
      <c r="J192" s="6" t="s">
        <v>1257</v>
      </c>
      <c r="K192" s="14" t="s">
        <v>1468</v>
      </c>
      <c r="L192" s="15"/>
      <c r="M192" s="4" t="str">
        <f t="shared" si="11"/>
        <v>kusumjore SINGJHAR SINAPALI</v>
      </c>
      <c r="N192" s="20" t="s">
        <v>26</v>
      </c>
      <c r="O192" s="20">
        <v>24</v>
      </c>
      <c r="P192" s="20">
        <v>0</v>
      </c>
      <c r="Q192" s="35" t="s">
        <v>26</v>
      </c>
      <c r="R192" s="21">
        <v>42561</v>
      </c>
      <c r="S192" s="21">
        <v>42469</v>
      </c>
      <c r="T192" s="3">
        <f>S192+255</f>
        <v>42724</v>
      </c>
      <c r="U192" s="11" t="s">
        <v>2291</v>
      </c>
      <c r="V192" s="20" t="s">
        <v>28</v>
      </c>
      <c r="W192" s="20" t="s">
        <v>29</v>
      </c>
      <c r="X192" s="27">
        <v>35941386278</v>
      </c>
      <c r="Y192" s="20" t="s">
        <v>2262</v>
      </c>
      <c r="Z192" s="26" t="s">
        <v>2270</v>
      </c>
      <c r="AA192" s="11" t="s">
        <v>2300</v>
      </c>
      <c r="AB192" s="3">
        <f t="shared" si="12"/>
        <v>42651</v>
      </c>
      <c r="AC192" s="3">
        <v>43002</v>
      </c>
      <c r="AD192" s="3">
        <f t="shared" si="13"/>
        <v>43039</v>
      </c>
      <c r="AE192" s="21">
        <v>43279</v>
      </c>
      <c r="AF192" s="11" t="s">
        <v>2293</v>
      </c>
      <c r="AG192" s="3">
        <v>43472</v>
      </c>
      <c r="AH192" s="3">
        <v>43472</v>
      </c>
      <c r="AI192" s="4" t="s">
        <v>2502</v>
      </c>
      <c r="AJ192" s="4"/>
      <c r="AK192" s="4" t="s">
        <v>2512</v>
      </c>
      <c r="AL192" s="19"/>
      <c r="AM192" s="19"/>
      <c r="AN192" s="19"/>
      <c r="AO192" s="19" t="e">
        <v>#N/A</v>
      </c>
      <c r="AP192" s="19" t="e">
        <v>#N/A</v>
      </c>
      <c r="AQ192" s="19" t="e">
        <v>#N/A</v>
      </c>
      <c r="AR192" s="19" t="e">
        <f>VLOOKUP(A192,#REF!,12,0)</f>
        <v>#REF!</v>
      </c>
      <c r="AS192" s="19" t="e">
        <f t="shared" si="14"/>
        <v>#REF!</v>
      </c>
      <c r="AX192" s="19" t="e">
        <v>#N/A</v>
      </c>
      <c r="AY192" s="19" t="b">
        <v>1</v>
      </c>
      <c r="AZ192" s="19">
        <v>6900</v>
      </c>
    </row>
    <row r="193" spans="1:52" ht="15" hidden="1" customHeight="1">
      <c r="A193" s="19" t="s">
        <v>2733</v>
      </c>
      <c r="C193" s="72">
        <f t="shared" si="10"/>
        <v>36483470208</v>
      </c>
      <c r="D193" s="11">
        <v>189</v>
      </c>
      <c r="E193" s="12" t="s">
        <v>25</v>
      </c>
      <c r="F193" s="12" t="s">
        <v>109</v>
      </c>
      <c r="G193" s="4" t="s">
        <v>114</v>
      </c>
      <c r="H193" s="4" t="s">
        <v>198</v>
      </c>
      <c r="I193" s="4" t="s">
        <v>577</v>
      </c>
      <c r="J193" s="12" t="s">
        <v>1258</v>
      </c>
      <c r="K193" s="33" t="s">
        <v>1469</v>
      </c>
      <c r="L193" s="34"/>
      <c r="M193" s="4" t="str">
        <f t="shared" si="11"/>
        <v>SINGJHAR-II SINGJHAR SINAPALI</v>
      </c>
      <c r="N193" s="11" t="s">
        <v>26</v>
      </c>
      <c r="O193" s="11">
        <v>24</v>
      </c>
      <c r="P193" s="11">
        <v>1</v>
      </c>
      <c r="Q193" s="35" t="s">
        <v>26</v>
      </c>
      <c r="R193" s="3">
        <v>42724</v>
      </c>
      <c r="S193" s="3">
        <v>42632</v>
      </c>
      <c r="T193" s="3">
        <v>42906</v>
      </c>
      <c r="U193" s="11" t="s">
        <v>2291</v>
      </c>
      <c r="V193" s="11" t="s">
        <v>28</v>
      </c>
      <c r="W193" s="11" t="s">
        <v>29</v>
      </c>
      <c r="X193" s="16">
        <v>36483470208</v>
      </c>
      <c r="Y193" s="11" t="s">
        <v>2262</v>
      </c>
      <c r="Z193" s="16" t="s">
        <v>2270</v>
      </c>
      <c r="AA193" s="11" t="s">
        <v>2300</v>
      </c>
      <c r="AB193" s="3">
        <f t="shared" si="12"/>
        <v>42814</v>
      </c>
      <c r="AC193" s="3">
        <v>43002</v>
      </c>
      <c r="AD193" s="3">
        <f t="shared" si="13"/>
        <v>43202</v>
      </c>
      <c r="AE193" s="3">
        <v>43325</v>
      </c>
      <c r="AF193" s="11" t="s">
        <v>2293</v>
      </c>
      <c r="AG193" s="3">
        <v>43433</v>
      </c>
      <c r="AH193" s="3">
        <v>43433</v>
      </c>
      <c r="AI193" s="4" t="s">
        <v>2502</v>
      </c>
      <c r="AJ193" s="7"/>
      <c r="AK193" s="4" t="s">
        <v>2512</v>
      </c>
      <c r="AO193" s="19" t="e">
        <v>#N/A</v>
      </c>
      <c r="AP193" s="19" t="e">
        <v>#N/A</v>
      </c>
      <c r="AQ193" s="19" t="e">
        <v>#N/A</v>
      </c>
      <c r="AR193" s="19" t="e">
        <f>VLOOKUP(A193,#REF!,12,0)</f>
        <v>#REF!</v>
      </c>
      <c r="AS193" s="19" t="e">
        <f t="shared" si="14"/>
        <v>#REF!</v>
      </c>
      <c r="AX193" s="19" t="e">
        <v>#N/A</v>
      </c>
      <c r="AY193" s="19" t="b">
        <v>1</v>
      </c>
      <c r="AZ193" s="19">
        <v>8000</v>
      </c>
    </row>
    <row r="194" spans="1:52" ht="15" hidden="1" customHeight="1">
      <c r="A194" s="19" t="s">
        <v>2734</v>
      </c>
      <c r="C194" s="72">
        <f t="shared" si="10"/>
        <v>31157325974</v>
      </c>
      <c r="D194" s="11">
        <v>190</v>
      </c>
      <c r="E194" s="12" t="s">
        <v>25</v>
      </c>
      <c r="F194" s="12" t="s">
        <v>109</v>
      </c>
      <c r="G194" s="4" t="s">
        <v>114</v>
      </c>
      <c r="H194" s="54" t="s">
        <v>199</v>
      </c>
      <c r="I194" s="5" t="s">
        <v>578</v>
      </c>
      <c r="J194" s="6" t="s">
        <v>579</v>
      </c>
      <c r="K194" s="14" t="s">
        <v>1470</v>
      </c>
      <c r="L194" s="15" t="s">
        <v>1690</v>
      </c>
      <c r="M194" s="4" t="str">
        <f t="shared" si="11"/>
        <v>SNJ-MAJHIPADA SINGJHAR SINAPALI</v>
      </c>
      <c r="N194" s="20" t="s">
        <v>26</v>
      </c>
      <c r="O194" s="20">
        <v>28</v>
      </c>
      <c r="P194" s="20">
        <v>1</v>
      </c>
      <c r="Q194" s="35" t="s">
        <v>26</v>
      </c>
      <c r="R194" s="21">
        <v>42671</v>
      </c>
      <c r="S194" s="21">
        <v>42614</v>
      </c>
      <c r="T194" s="3">
        <f>S194+255</f>
        <v>42869</v>
      </c>
      <c r="U194" s="11" t="s">
        <v>2291</v>
      </c>
      <c r="V194" s="20" t="s">
        <v>28</v>
      </c>
      <c r="W194" s="20" t="s">
        <v>29</v>
      </c>
      <c r="X194" s="27" t="s">
        <v>1974</v>
      </c>
      <c r="Y194" s="20" t="s">
        <v>2262</v>
      </c>
      <c r="Z194" s="26" t="s">
        <v>2270</v>
      </c>
      <c r="AA194" s="11" t="s">
        <v>2300</v>
      </c>
      <c r="AB194" s="3">
        <f t="shared" si="12"/>
        <v>42796</v>
      </c>
      <c r="AC194" s="21">
        <v>43002</v>
      </c>
      <c r="AD194" s="3">
        <f t="shared" si="13"/>
        <v>43184</v>
      </c>
      <c r="AE194" s="21">
        <v>43279</v>
      </c>
      <c r="AF194" s="4" t="s">
        <v>2293</v>
      </c>
      <c r="AG194" s="3">
        <v>43433</v>
      </c>
      <c r="AH194" s="3">
        <v>43433</v>
      </c>
      <c r="AI194" s="4" t="s">
        <v>2502</v>
      </c>
      <c r="AJ194" s="4"/>
      <c r="AK194" s="4" t="s">
        <v>2512</v>
      </c>
      <c r="AO194" s="19" t="e">
        <v>#N/A</v>
      </c>
      <c r="AP194" s="19" t="e">
        <v>#N/A</v>
      </c>
      <c r="AQ194" s="19" t="e">
        <v>#N/A</v>
      </c>
      <c r="AR194" s="19" t="e">
        <f>VLOOKUP(A194,#REF!,12,0)</f>
        <v>#REF!</v>
      </c>
      <c r="AS194" s="19" t="e">
        <f t="shared" si="14"/>
        <v>#REF!</v>
      </c>
      <c r="AX194" s="19" t="e">
        <v>#N/A</v>
      </c>
      <c r="AY194" s="19" t="b">
        <v>1</v>
      </c>
      <c r="AZ194" s="19">
        <v>9100</v>
      </c>
    </row>
    <row r="195" spans="1:52" ht="15" hidden="1" customHeight="1">
      <c r="A195" s="19" t="s">
        <v>2735</v>
      </c>
      <c r="C195" s="72">
        <f t="shared" si="10"/>
        <v>32835389294</v>
      </c>
      <c r="D195" s="11">
        <v>191</v>
      </c>
      <c r="E195" s="12" t="s">
        <v>25</v>
      </c>
      <c r="F195" s="12" t="s">
        <v>109</v>
      </c>
      <c r="G195" s="4" t="s">
        <v>114</v>
      </c>
      <c r="H195" s="4" t="s">
        <v>196</v>
      </c>
      <c r="I195" s="5" t="s">
        <v>580</v>
      </c>
      <c r="J195" s="6" t="s">
        <v>581</v>
      </c>
      <c r="K195" s="14" t="s">
        <v>1471</v>
      </c>
      <c r="L195" s="15" t="s">
        <v>1691</v>
      </c>
      <c r="M195" s="4" t="str">
        <f t="shared" si="11"/>
        <v>PENDREN SINGJHAR SINAPALI</v>
      </c>
      <c r="N195" s="20" t="s">
        <v>26</v>
      </c>
      <c r="O195" s="20">
        <v>24</v>
      </c>
      <c r="P195" s="20">
        <v>1</v>
      </c>
      <c r="Q195" s="35" t="s">
        <v>26</v>
      </c>
      <c r="R195" s="21">
        <v>42647</v>
      </c>
      <c r="S195" s="21">
        <v>42587</v>
      </c>
      <c r="T195" s="3">
        <v>42829</v>
      </c>
      <c r="U195" s="11" t="s">
        <v>2291</v>
      </c>
      <c r="V195" s="20" t="s">
        <v>28</v>
      </c>
      <c r="W195" s="20" t="s">
        <v>29</v>
      </c>
      <c r="X195" s="27" t="s">
        <v>1975</v>
      </c>
      <c r="Y195" s="20" t="s">
        <v>2263</v>
      </c>
      <c r="Z195" s="26" t="s">
        <v>2271</v>
      </c>
      <c r="AA195" s="11" t="s">
        <v>2299</v>
      </c>
      <c r="AB195" s="3">
        <f t="shared" si="12"/>
        <v>42769</v>
      </c>
      <c r="AC195" s="3">
        <v>43002</v>
      </c>
      <c r="AD195" s="3">
        <f t="shared" si="13"/>
        <v>43157</v>
      </c>
      <c r="AE195" s="18">
        <v>43188</v>
      </c>
      <c r="AF195" s="4" t="s">
        <v>2293</v>
      </c>
      <c r="AG195" s="3">
        <v>43406</v>
      </c>
      <c r="AH195" s="3">
        <v>43433</v>
      </c>
      <c r="AI195" s="4" t="s">
        <v>2502</v>
      </c>
      <c r="AJ195" s="4"/>
      <c r="AK195" s="4" t="s">
        <v>2512</v>
      </c>
      <c r="AO195" s="19" t="e">
        <v>#N/A</v>
      </c>
      <c r="AP195" s="19" t="e">
        <v>#N/A</v>
      </c>
      <c r="AQ195" s="19" t="e">
        <v>#N/A</v>
      </c>
      <c r="AR195" s="19" t="e">
        <f>VLOOKUP(A195,#REF!,12,0)</f>
        <v>#REF!</v>
      </c>
      <c r="AS195" s="19" t="e">
        <f t="shared" si="14"/>
        <v>#REF!</v>
      </c>
      <c r="AX195" s="19" t="e">
        <v>#N/A</v>
      </c>
      <c r="AY195" s="19" t="b">
        <v>1</v>
      </c>
      <c r="AZ195" s="19">
        <v>200</v>
      </c>
    </row>
    <row r="196" spans="1:52" ht="15" hidden="1" customHeight="1">
      <c r="A196" s="19" t="s">
        <v>2736</v>
      </c>
      <c r="C196" s="72">
        <f t="shared" si="10"/>
        <v>33544265352</v>
      </c>
      <c r="D196" s="11">
        <v>192</v>
      </c>
      <c r="E196" s="12" t="s">
        <v>25</v>
      </c>
      <c r="F196" s="12" t="s">
        <v>109</v>
      </c>
      <c r="G196" s="4" t="s">
        <v>114</v>
      </c>
      <c r="H196" s="54" t="s">
        <v>195</v>
      </c>
      <c r="I196" s="4" t="s">
        <v>582</v>
      </c>
      <c r="J196" s="12" t="s">
        <v>583</v>
      </c>
      <c r="K196" s="33"/>
      <c r="L196" s="34" t="s">
        <v>1692</v>
      </c>
      <c r="M196" s="4" t="str">
        <f t="shared" si="11"/>
        <v>ANTIPADA SINGJHAR SINAPALI</v>
      </c>
      <c r="N196" s="11" t="s">
        <v>26</v>
      </c>
      <c r="O196" s="11">
        <v>25</v>
      </c>
      <c r="P196" s="11">
        <v>1</v>
      </c>
      <c r="Q196" s="35" t="s">
        <v>26</v>
      </c>
      <c r="R196" s="3">
        <v>42731</v>
      </c>
      <c r="S196" s="3">
        <v>42654</v>
      </c>
      <c r="T196" s="3">
        <v>42921</v>
      </c>
      <c r="U196" s="11" t="s">
        <v>2290</v>
      </c>
      <c r="V196" s="11" t="s">
        <v>28</v>
      </c>
      <c r="W196" s="11" t="s">
        <v>29</v>
      </c>
      <c r="X196" s="16" t="s">
        <v>1976</v>
      </c>
      <c r="Y196" s="11" t="s">
        <v>2263</v>
      </c>
      <c r="Z196" s="16" t="s">
        <v>2271</v>
      </c>
      <c r="AA196" s="11" t="s">
        <v>2299</v>
      </c>
      <c r="AB196" s="3">
        <f t="shared" si="12"/>
        <v>42836</v>
      </c>
      <c r="AC196" s="3">
        <v>43002</v>
      </c>
      <c r="AD196" s="3">
        <f t="shared" si="13"/>
        <v>43224</v>
      </c>
      <c r="AE196" s="3">
        <v>43325</v>
      </c>
      <c r="AF196" s="11" t="s">
        <v>2293</v>
      </c>
      <c r="AG196" s="3">
        <v>43433</v>
      </c>
      <c r="AH196" s="3">
        <v>43433</v>
      </c>
      <c r="AI196" s="4" t="s">
        <v>2502</v>
      </c>
      <c r="AJ196" s="7"/>
      <c r="AK196" s="4" t="s">
        <v>2512</v>
      </c>
      <c r="AO196" s="19" t="e">
        <v>#N/A</v>
      </c>
      <c r="AP196" s="19" t="e">
        <v>#N/A</v>
      </c>
      <c r="AQ196" s="19" t="e">
        <v>#N/A</v>
      </c>
      <c r="AR196" s="19" t="e">
        <f>VLOOKUP(A196,#REF!,12,0)</f>
        <v>#REF!</v>
      </c>
      <c r="AS196" s="19" t="e">
        <f t="shared" si="14"/>
        <v>#REF!</v>
      </c>
      <c r="AX196" s="19" t="e">
        <v>#N/A</v>
      </c>
      <c r="AY196" s="19" t="b">
        <v>1</v>
      </c>
      <c r="AZ196" s="19">
        <v>1300</v>
      </c>
    </row>
    <row r="197" spans="1:52" s="10" customFormat="1" ht="15" hidden="1" customHeight="1">
      <c r="A197" s="19" t="s">
        <v>2737</v>
      </c>
      <c r="B197" s="19"/>
      <c r="C197" s="72">
        <f t="shared" ref="C197:C260" si="15">VALUE(X197)</f>
        <v>34294868717</v>
      </c>
      <c r="D197" s="11">
        <v>193</v>
      </c>
      <c r="E197" s="12" t="s">
        <v>25</v>
      </c>
      <c r="F197" s="12" t="s">
        <v>109</v>
      </c>
      <c r="G197" s="4" t="s">
        <v>114</v>
      </c>
      <c r="H197" s="4" t="s">
        <v>195</v>
      </c>
      <c r="I197" s="5" t="s">
        <v>42</v>
      </c>
      <c r="J197" s="6" t="s">
        <v>584</v>
      </c>
      <c r="K197" s="14" t="s">
        <v>1472</v>
      </c>
      <c r="L197" s="15" t="s">
        <v>1693</v>
      </c>
      <c r="M197" s="4" t="str">
        <f t="shared" ref="M197:M260" si="16">H197&amp;" "&amp;G197&amp;" "&amp;F197</f>
        <v>ANTIPADA SINGJHAR SINAPALI</v>
      </c>
      <c r="N197" s="20" t="s">
        <v>26</v>
      </c>
      <c r="O197" s="20">
        <v>25</v>
      </c>
      <c r="P197" s="20">
        <v>1</v>
      </c>
      <c r="Q197" s="35" t="s">
        <v>26</v>
      </c>
      <c r="R197" s="21">
        <v>42640</v>
      </c>
      <c r="S197" s="21">
        <v>42568</v>
      </c>
      <c r="T197" s="3">
        <v>42831</v>
      </c>
      <c r="U197" s="11" t="s">
        <v>2290</v>
      </c>
      <c r="V197" s="20" t="s">
        <v>28</v>
      </c>
      <c r="W197" s="20" t="s">
        <v>29</v>
      </c>
      <c r="X197" s="27" t="s">
        <v>1977</v>
      </c>
      <c r="Y197" s="20" t="s">
        <v>2263</v>
      </c>
      <c r="Z197" s="26" t="s">
        <v>2271</v>
      </c>
      <c r="AA197" s="11" t="s">
        <v>2299</v>
      </c>
      <c r="AB197" s="3">
        <f t="shared" ref="AB197:AB260" si="17">S197+182</f>
        <v>42750</v>
      </c>
      <c r="AC197" s="21">
        <v>43002</v>
      </c>
      <c r="AD197" s="3">
        <f t="shared" ref="AD197:AD260" si="18">S197+570</f>
        <v>43138</v>
      </c>
      <c r="AE197" s="18">
        <v>43188</v>
      </c>
      <c r="AF197" s="4" t="s">
        <v>2293</v>
      </c>
      <c r="AG197" s="3">
        <v>43406</v>
      </c>
      <c r="AH197" s="3">
        <v>43406</v>
      </c>
      <c r="AI197" s="4" t="s">
        <v>2502</v>
      </c>
      <c r="AJ197" s="4"/>
      <c r="AK197" s="4" t="s">
        <v>2512</v>
      </c>
      <c r="AL197" s="19"/>
      <c r="AM197" s="19"/>
      <c r="AN197" s="19"/>
      <c r="AO197" s="19" t="e">
        <v>#N/A</v>
      </c>
      <c r="AP197" s="19" t="e">
        <v>#N/A</v>
      </c>
      <c r="AQ197" s="19" t="e">
        <v>#N/A</v>
      </c>
      <c r="AR197" s="19" t="e">
        <f>VLOOKUP(A197,#REF!,12,0)</f>
        <v>#REF!</v>
      </c>
      <c r="AS197" s="19" t="e">
        <f t="shared" ref="AS197:AS260" si="19">AR197=G197</f>
        <v>#REF!</v>
      </c>
      <c r="AX197" s="19" t="e">
        <v>#N/A</v>
      </c>
      <c r="AY197" s="19" t="b">
        <v>1</v>
      </c>
      <c r="AZ197" s="19">
        <v>2400</v>
      </c>
    </row>
    <row r="198" spans="1:52" ht="15" hidden="1" customHeight="1">
      <c r="A198" s="19" t="s">
        <v>2738</v>
      </c>
      <c r="C198" s="72">
        <f t="shared" si="15"/>
        <v>84007973228</v>
      </c>
      <c r="D198" s="11">
        <v>194</v>
      </c>
      <c r="E198" s="12" t="s">
        <v>25</v>
      </c>
      <c r="F198" s="12" t="s">
        <v>109</v>
      </c>
      <c r="G198" s="4" t="s">
        <v>115</v>
      </c>
      <c r="H198" s="4" t="s">
        <v>200</v>
      </c>
      <c r="I198" s="5" t="s">
        <v>585</v>
      </c>
      <c r="J198" s="6" t="s">
        <v>1259</v>
      </c>
      <c r="K198" s="14" t="s">
        <v>1473</v>
      </c>
      <c r="L198" s="15"/>
      <c r="M198" s="4" t="str">
        <f t="shared" si="16"/>
        <v>HIRAPUR TIMANPUR SINAPALI</v>
      </c>
      <c r="N198" s="20" t="s">
        <v>26</v>
      </c>
      <c r="O198" s="20">
        <v>24</v>
      </c>
      <c r="P198" s="20">
        <v>1</v>
      </c>
      <c r="Q198" s="35" t="s">
        <v>26</v>
      </c>
      <c r="R198" s="21">
        <v>42661</v>
      </c>
      <c r="S198" s="21">
        <v>42569</v>
      </c>
      <c r="T198" s="3">
        <v>41616</v>
      </c>
      <c r="U198" s="11" t="s">
        <v>2291</v>
      </c>
      <c r="V198" s="20" t="s">
        <v>27</v>
      </c>
      <c r="W198" s="20" t="s">
        <v>1936</v>
      </c>
      <c r="X198" s="27">
        <v>84007973228</v>
      </c>
      <c r="Y198" s="20" t="s">
        <v>2261</v>
      </c>
      <c r="Z198" s="26" t="s">
        <v>2277</v>
      </c>
      <c r="AA198" s="17" t="s">
        <v>31</v>
      </c>
      <c r="AB198" s="3">
        <f t="shared" si="17"/>
        <v>42751</v>
      </c>
      <c r="AC198" s="21">
        <v>43002</v>
      </c>
      <c r="AD198" s="3">
        <f t="shared" si="18"/>
        <v>43139</v>
      </c>
      <c r="AE198" s="18">
        <v>43188</v>
      </c>
      <c r="AF198" s="4" t="s">
        <v>2293</v>
      </c>
      <c r="AG198" s="3">
        <v>43406</v>
      </c>
      <c r="AH198" s="3">
        <v>43406</v>
      </c>
      <c r="AI198" s="4" t="s">
        <v>2502</v>
      </c>
      <c r="AJ198" s="4"/>
      <c r="AK198" s="4" t="s">
        <v>2512</v>
      </c>
      <c r="AN198" s="19">
        <v>9938038505</v>
      </c>
      <c r="AO198" s="19">
        <v>9938038505</v>
      </c>
      <c r="AP198" s="19" t="s">
        <v>1473</v>
      </c>
      <c r="AQ198" s="19">
        <v>0</v>
      </c>
      <c r="AR198" s="19" t="e">
        <f>VLOOKUP(A198,#REF!,12,0)</f>
        <v>#REF!</v>
      </c>
      <c r="AS198" s="19" t="e">
        <f t="shared" si="19"/>
        <v>#REF!</v>
      </c>
      <c r="AX198" s="19" t="e">
        <v>#N/A</v>
      </c>
      <c r="AY198" s="19" t="b">
        <v>1</v>
      </c>
      <c r="AZ198" s="19">
        <v>3500</v>
      </c>
    </row>
    <row r="199" spans="1:52" ht="15" hidden="1" customHeight="1">
      <c r="A199" s="19" t="s">
        <v>2739</v>
      </c>
      <c r="C199" s="72">
        <f t="shared" si="15"/>
        <v>84008563244</v>
      </c>
      <c r="D199" s="11">
        <v>195</v>
      </c>
      <c r="E199" s="12" t="s">
        <v>25</v>
      </c>
      <c r="F199" s="12" t="s">
        <v>109</v>
      </c>
      <c r="G199" s="4" t="s">
        <v>115</v>
      </c>
      <c r="H199" s="4" t="s">
        <v>201</v>
      </c>
      <c r="I199" s="4" t="s">
        <v>586</v>
      </c>
      <c r="J199" s="12" t="s">
        <v>1260</v>
      </c>
      <c r="K199" s="33" t="s">
        <v>1474</v>
      </c>
      <c r="L199" s="34" t="s">
        <v>3310</v>
      </c>
      <c r="M199" s="4" t="str">
        <f t="shared" si="16"/>
        <v>KUSUMKHUNTA TIMANPUR SINAPALI</v>
      </c>
      <c r="N199" s="11" t="s">
        <v>26</v>
      </c>
      <c r="O199" s="11">
        <v>24</v>
      </c>
      <c r="P199" s="11">
        <v>1</v>
      </c>
      <c r="Q199" s="35" t="s">
        <v>26</v>
      </c>
      <c r="R199" s="3">
        <v>42811</v>
      </c>
      <c r="S199" s="3">
        <v>42719</v>
      </c>
      <c r="T199" s="3">
        <v>42989</v>
      </c>
      <c r="U199" s="11" t="s">
        <v>2291</v>
      </c>
      <c r="V199" s="11" t="s">
        <v>27</v>
      </c>
      <c r="W199" s="11" t="s">
        <v>1936</v>
      </c>
      <c r="X199" s="16">
        <v>84008563244</v>
      </c>
      <c r="Y199" s="11" t="s">
        <v>2261</v>
      </c>
      <c r="Z199" s="16" t="s">
        <v>2277</v>
      </c>
      <c r="AA199" s="35" t="s">
        <v>31</v>
      </c>
      <c r="AB199" s="3">
        <f t="shared" si="17"/>
        <v>42901</v>
      </c>
      <c r="AC199" s="3">
        <v>43002</v>
      </c>
      <c r="AD199" s="3">
        <f t="shared" si="18"/>
        <v>43289</v>
      </c>
      <c r="AE199" s="3">
        <v>43325</v>
      </c>
      <c r="AF199" s="11" t="s">
        <v>2293</v>
      </c>
      <c r="AG199" s="3">
        <v>43433</v>
      </c>
      <c r="AH199" s="3">
        <v>43406</v>
      </c>
      <c r="AI199" s="4" t="s">
        <v>2502</v>
      </c>
      <c r="AJ199" s="4"/>
      <c r="AK199" s="4" t="s">
        <v>2512</v>
      </c>
      <c r="AN199" s="19">
        <v>7683841559</v>
      </c>
      <c r="AO199" s="19">
        <v>7683841559</v>
      </c>
      <c r="AP199" s="19" t="s">
        <v>1474</v>
      </c>
      <c r="AQ199" s="19" t="s">
        <v>3310</v>
      </c>
      <c r="AR199" s="19" t="e">
        <f>VLOOKUP(A199,#REF!,12,0)</f>
        <v>#REF!</v>
      </c>
      <c r="AS199" s="19" t="e">
        <f t="shared" si="19"/>
        <v>#REF!</v>
      </c>
      <c r="AX199" s="19" t="e">
        <v>#N/A</v>
      </c>
      <c r="AY199" s="19" t="b">
        <v>1</v>
      </c>
      <c r="AZ199" s="19">
        <v>4600</v>
      </c>
    </row>
    <row r="200" spans="1:52" s="10" customFormat="1" ht="15" hidden="1" customHeight="1">
      <c r="A200" s="19" t="s">
        <v>2740</v>
      </c>
      <c r="B200" s="19"/>
      <c r="C200" s="72">
        <f t="shared" si="15"/>
        <v>84009090717</v>
      </c>
      <c r="D200" s="11">
        <v>196</v>
      </c>
      <c r="E200" s="12" t="s">
        <v>25</v>
      </c>
      <c r="F200" s="12" t="s">
        <v>109</v>
      </c>
      <c r="G200" s="4" t="s">
        <v>115</v>
      </c>
      <c r="H200" s="4" t="s">
        <v>202</v>
      </c>
      <c r="I200" s="5" t="s">
        <v>587</v>
      </c>
      <c r="J200" s="6" t="s">
        <v>1261</v>
      </c>
      <c r="K200" s="14" t="s">
        <v>1475</v>
      </c>
      <c r="L200" s="15"/>
      <c r="M200" s="4" t="str">
        <f t="shared" si="16"/>
        <v>RANIMUNDA-I TIMANPUR SINAPALI</v>
      </c>
      <c r="N200" s="20" t="s">
        <v>26</v>
      </c>
      <c r="O200" s="20">
        <v>24</v>
      </c>
      <c r="P200" s="20">
        <v>1</v>
      </c>
      <c r="Q200" s="35" t="s">
        <v>26</v>
      </c>
      <c r="R200" s="21">
        <v>42470</v>
      </c>
      <c r="S200" s="21">
        <v>42378</v>
      </c>
      <c r="T200" s="3">
        <v>42649</v>
      </c>
      <c r="U200" s="11" t="s">
        <v>2290</v>
      </c>
      <c r="V200" s="20" t="s">
        <v>27</v>
      </c>
      <c r="W200" s="20" t="s">
        <v>1936</v>
      </c>
      <c r="X200" s="27">
        <v>84009090717</v>
      </c>
      <c r="Y200" s="20" t="s">
        <v>2261</v>
      </c>
      <c r="Z200" s="26" t="s">
        <v>2277</v>
      </c>
      <c r="AA200" s="17" t="s">
        <v>31</v>
      </c>
      <c r="AB200" s="3">
        <f t="shared" si="17"/>
        <v>42560</v>
      </c>
      <c r="AC200" s="3">
        <v>43002</v>
      </c>
      <c r="AD200" s="3">
        <f t="shared" si="18"/>
        <v>42948</v>
      </c>
      <c r="AE200" s="18">
        <v>43188</v>
      </c>
      <c r="AF200" s="4" t="s">
        <v>2293</v>
      </c>
      <c r="AG200" s="3">
        <v>43406</v>
      </c>
      <c r="AH200" s="3">
        <v>43433</v>
      </c>
      <c r="AI200" s="4" t="s">
        <v>2502</v>
      </c>
      <c r="AJ200" s="7"/>
      <c r="AK200" s="4" t="s">
        <v>2512</v>
      </c>
      <c r="AL200" s="19"/>
      <c r="AM200" s="19"/>
      <c r="AN200" s="19">
        <v>7894487325</v>
      </c>
      <c r="AO200" s="19">
        <v>7894487325</v>
      </c>
      <c r="AP200" s="19" t="s">
        <v>1475</v>
      </c>
      <c r="AQ200" s="19">
        <v>0</v>
      </c>
      <c r="AR200" s="19" t="e">
        <f>VLOOKUP(A200,#REF!,12,0)</f>
        <v>#REF!</v>
      </c>
      <c r="AS200" s="19" t="e">
        <f t="shared" si="19"/>
        <v>#REF!</v>
      </c>
      <c r="AX200" s="19" t="e">
        <v>#N/A</v>
      </c>
      <c r="AY200" s="19" t="b">
        <v>1</v>
      </c>
      <c r="AZ200" s="19">
        <v>5700</v>
      </c>
    </row>
    <row r="201" spans="1:52" ht="15" hidden="1" customHeight="1">
      <c r="A201" s="19" t="s">
        <v>2741</v>
      </c>
      <c r="C201" s="72">
        <f t="shared" si="15"/>
        <v>84010200128</v>
      </c>
      <c r="D201" s="11">
        <v>197</v>
      </c>
      <c r="E201" s="12" t="s">
        <v>25</v>
      </c>
      <c r="F201" s="12" t="s">
        <v>109</v>
      </c>
      <c r="G201" s="4" t="s">
        <v>115</v>
      </c>
      <c r="H201" s="4" t="s">
        <v>203</v>
      </c>
      <c r="I201" s="4" t="s">
        <v>588</v>
      </c>
      <c r="J201" s="12" t="s">
        <v>1262</v>
      </c>
      <c r="K201" s="33" t="s">
        <v>1476</v>
      </c>
      <c r="L201" s="34" t="s">
        <v>3311</v>
      </c>
      <c r="M201" s="4" t="str">
        <f t="shared" si="16"/>
        <v>KHIPRIMAL TIMANPUR SINAPALI</v>
      </c>
      <c r="N201" s="11" t="s">
        <v>26</v>
      </c>
      <c r="O201" s="11">
        <v>24</v>
      </c>
      <c r="P201" s="11">
        <v>1</v>
      </c>
      <c r="Q201" s="35" t="s">
        <v>26</v>
      </c>
      <c r="R201" s="3">
        <v>42935</v>
      </c>
      <c r="S201" s="3">
        <v>42843</v>
      </c>
      <c r="T201" s="3">
        <v>43115</v>
      </c>
      <c r="U201" s="11" t="s">
        <v>2290</v>
      </c>
      <c r="V201" s="11" t="s">
        <v>27</v>
      </c>
      <c r="W201" s="11" t="s">
        <v>1936</v>
      </c>
      <c r="X201" s="16">
        <v>84010200128</v>
      </c>
      <c r="Y201" s="11" t="s">
        <v>2261</v>
      </c>
      <c r="Z201" s="16" t="s">
        <v>2277</v>
      </c>
      <c r="AA201" s="35" t="s">
        <v>31</v>
      </c>
      <c r="AB201" s="3">
        <f t="shared" si="17"/>
        <v>43025</v>
      </c>
      <c r="AC201" s="3">
        <v>43002</v>
      </c>
      <c r="AD201" s="3">
        <f t="shared" si="18"/>
        <v>43413</v>
      </c>
      <c r="AE201" s="3">
        <v>43449</v>
      </c>
      <c r="AF201" s="11" t="s">
        <v>2293</v>
      </c>
      <c r="AG201" s="3">
        <v>43472</v>
      </c>
      <c r="AH201" s="3">
        <v>43472</v>
      </c>
      <c r="AI201" s="4" t="s">
        <v>2502</v>
      </c>
      <c r="AJ201" s="4"/>
      <c r="AK201" s="4" t="s">
        <v>2512</v>
      </c>
      <c r="AN201" s="19">
        <v>8658385419</v>
      </c>
      <c r="AO201" s="19">
        <v>8658385419</v>
      </c>
      <c r="AP201" s="19" t="s">
        <v>1476</v>
      </c>
      <c r="AQ201" s="19" t="s">
        <v>3311</v>
      </c>
      <c r="AR201" s="19" t="e">
        <f>VLOOKUP(A201,#REF!,12,0)</f>
        <v>#REF!</v>
      </c>
      <c r="AS201" s="19" t="e">
        <f t="shared" si="19"/>
        <v>#REF!</v>
      </c>
      <c r="AX201" s="19" t="e">
        <v>#N/A</v>
      </c>
      <c r="AY201" s="19" t="b">
        <v>1</v>
      </c>
      <c r="AZ201" s="19">
        <v>6800</v>
      </c>
    </row>
    <row r="202" spans="1:52" s="10" customFormat="1" ht="15" hidden="1" customHeight="1">
      <c r="A202" s="19" t="s">
        <v>2742</v>
      </c>
      <c r="B202" s="19"/>
      <c r="C202" s="72">
        <f t="shared" si="15"/>
        <v>84010329630</v>
      </c>
      <c r="D202" s="11">
        <v>198</v>
      </c>
      <c r="E202" s="12" t="s">
        <v>25</v>
      </c>
      <c r="F202" s="12" t="s">
        <v>109</v>
      </c>
      <c r="G202" s="4" t="s">
        <v>115</v>
      </c>
      <c r="H202" s="4" t="s">
        <v>204</v>
      </c>
      <c r="I202" s="4" t="s">
        <v>589</v>
      </c>
      <c r="J202" s="12" t="s">
        <v>1263</v>
      </c>
      <c r="K202" s="33" t="s">
        <v>1477</v>
      </c>
      <c r="L202" s="34" t="s">
        <v>3312</v>
      </c>
      <c r="M202" s="4" t="str">
        <f t="shared" si="16"/>
        <v>PUNJIPADA TIMANPUR SINAPALI</v>
      </c>
      <c r="N202" s="11" t="s">
        <v>26</v>
      </c>
      <c r="O202" s="11">
        <v>24</v>
      </c>
      <c r="P202" s="11">
        <v>1</v>
      </c>
      <c r="Q202" s="35" t="s">
        <v>26</v>
      </c>
      <c r="R202" s="3">
        <v>43046</v>
      </c>
      <c r="S202" s="3">
        <v>42954</v>
      </c>
      <c r="T202" s="3">
        <v>43227</v>
      </c>
      <c r="U202" s="11" t="s">
        <v>2290</v>
      </c>
      <c r="V202" s="11" t="s">
        <v>27</v>
      </c>
      <c r="W202" s="11" t="s">
        <v>1936</v>
      </c>
      <c r="X202" s="16">
        <v>84010329630</v>
      </c>
      <c r="Y202" s="11" t="s">
        <v>2261</v>
      </c>
      <c r="Z202" s="16" t="s">
        <v>2277</v>
      </c>
      <c r="AA202" s="35" t="s">
        <v>31</v>
      </c>
      <c r="AB202" s="3">
        <f t="shared" si="17"/>
        <v>43136</v>
      </c>
      <c r="AC202" s="3">
        <v>43002</v>
      </c>
      <c r="AD202" s="3">
        <f t="shared" si="18"/>
        <v>43524</v>
      </c>
      <c r="AE202" s="3">
        <v>43544</v>
      </c>
      <c r="AF202" s="4" t="s">
        <v>2293</v>
      </c>
      <c r="AG202" s="3">
        <v>43552</v>
      </c>
      <c r="AH202" s="11"/>
      <c r="AI202" s="4" t="s">
        <v>2502</v>
      </c>
      <c r="AJ202" s="7"/>
      <c r="AK202" s="4" t="s">
        <v>2491</v>
      </c>
      <c r="AL202" s="19"/>
      <c r="AM202" s="19"/>
      <c r="AN202" s="19">
        <v>9556917913</v>
      </c>
      <c r="AO202" s="19">
        <v>9556917913</v>
      </c>
      <c r="AP202" s="19" t="s">
        <v>1477</v>
      </c>
      <c r="AQ202" s="19" t="s">
        <v>3312</v>
      </c>
      <c r="AR202" s="19" t="e">
        <f>VLOOKUP(A202,#REF!,12,0)</f>
        <v>#REF!</v>
      </c>
      <c r="AS202" s="19" t="e">
        <f t="shared" si="19"/>
        <v>#REF!</v>
      </c>
      <c r="AX202" s="19" t="e">
        <v>#N/A</v>
      </c>
      <c r="AY202" s="19" t="b">
        <v>1</v>
      </c>
      <c r="AZ202" s="19">
        <v>7900</v>
      </c>
    </row>
    <row r="203" spans="1:52" ht="15" hidden="1" customHeight="1">
      <c r="A203" s="19" t="s">
        <v>2743</v>
      </c>
      <c r="C203" s="72">
        <f t="shared" si="15"/>
        <v>84010577901</v>
      </c>
      <c r="D203" s="11">
        <v>199</v>
      </c>
      <c r="E203" s="12" t="s">
        <v>25</v>
      </c>
      <c r="F203" s="12" t="s">
        <v>109</v>
      </c>
      <c r="G203" s="4" t="s">
        <v>115</v>
      </c>
      <c r="H203" s="4" t="s">
        <v>115</v>
      </c>
      <c r="I203" s="4" t="s">
        <v>590</v>
      </c>
      <c r="J203" s="12" t="s">
        <v>1264</v>
      </c>
      <c r="K203" s="33" t="s">
        <v>1478</v>
      </c>
      <c r="L203" s="34" t="s">
        <v>3313</v>
      </c>
      <c r="M203" s="4" t="str">
        <f t="shared" si="16"/>
        <v>TIMANPUR TIMANPUR SINAPALI</v>
      </c>
      <c r="N203" s="11" t="s">
        <v>26</v>
      </c>
      <c r="O203" s="11">
        <v>24</v>
      </c>
      <c r="P203" s="11">
        <v>1</v>
      </c>
      <c r="Q203" s="35" t="s">
        <v>26</v>
      </c>
      <c r="R203" s="3">
        <v>42727</v>
      </c>
      <c r="S203" s="3">
        <v>42635</v>
      </c>
      <c r="T203" s="3">
        <v>42909</v>
      </c>
      <c r="U203" s="11" t="s">
        <v>2291</v>
      </c>
      <c r="V203" s="11" t="s">
        <v>27</v>
      </c>
      <c r="W203" s="11" t="s">
        <v>1936</v>
      </c>
      <c r="X203" s="16">
        <v>84010577901</v>
      </c>
      <c r="Y203" s="11" t="s">
        <v>2261</v>
      </c>
      <c r="Z203" s="16" t="s">
        <v>2277</v>
      </c>
      <c r="AA203" s="35" t="s">
        <v>31</v>
      </c>
      <c r="AB203" s="3">
        <f t="shared" si="17"/>
        <v>42817</v>
      </c>
      <c r="AC203" s="3">
        <v>43002</v>
      </c>
      <c r="AD203" s="3">
        <f t="shared" si="18"/>
        <v>43205</v>
      </c>
      <c r="AE203" s="3">
        <v>43325</v>
      </c>
      <c r="AF203" s="11" t="s">
        <v>2293</v>
      </c>
      <c r="AG203" s="3">
        <v>43433</v>
      </c>
      <c r="AH203" s="108">
        <v>43406</v>
      </c>
      <c r="AI203" s="4" t="s">
        <v>2502</v>
      </c>
      <c r="AJ203" s="7"/>
      <c r="AK203" s="4" t="s">
        <v>2512</v>
      </c>
      <c r="AN203" s="19">
        <v>7605980741</v>
      </c>
      <c r="AO203" s="19">
        <v>7605980741</v>
      </c>
      <c r="AP203" s="19" t="s">
        <v>1478</v>
      </c>
      <c r="AQ203" s="19" t="s">
        <v>3313</v>
      </c>
      <c r="AR203" s="19" t="e">
        <f>VLOOKUP(A203,#REF!,12,0)</f>
        <v>#REF!</v>
      </c>
      <c r="AS203" s="19" t="e">
        <f t="shared" si="19"/>
        <v>#REF!</v>
      </c>
      <c r="AX203" s="19" t="e">
        <v>#N/A</v>
      </c>
      <c r="AY203" s="19" t="b">
        <v>1</v>
      </c>
      <c r="AZ203" s="19">
        <v>9000</v>
      </c>
    </row>
    <row r="204" spans="1:52" ht="15" hidden="1" customHeight="1">
      <c r="A204" s="19" t="s">
        <v>2744</v>
      </c>
      <c r="C204" s="72">
        <f t="shared" si="15"/>
        <v>84011623892</v>
      </c>
      <c r="D204" s="11">
        <v>200</v>
      </c>
      <c r="E204" s="12" t="s">
        <v>25</v>
      </c>
      <c r="F204" s="12" t="s">
        <v>109</v>
      </c>
      <c r="G204" s="4" t="s">
        <v>115</v>
      </c>
      <c r="H204" s="4" t="s">
        <v>115</v>
      </c>
      <c r="I204" s="4" t="s">
        <v>591</v>
      </c>
      <c r="J204" s="12" t="s">
        <v>1265</v>
      </c>
      <c r="K204" s="33" t="s">
        <v>1479</v>
      </c>
      <c r="L204" s="34" t="s">
        <v>3314</v>
      </c>
      <c r="M204" s="4" t="str">
        <f t="shared" si="16"/>
        <v>TIMANPUR TIMANPUR SINAPALI</v>
      </c>
      <c r="N204" s="11" t="s">
        <v>26</v>
      </c>
      <c r="O204" s="11">
        <v>24</v>
      </c>
      <c r="P204" s="11">
        <v>1</v>
      </c>
      <c r="Q204" s="35" t="s">
        <v>26</v>
      </c>
      <c r="R204" s="3">
        <v>42811</v>
      </c>
      <c r="S204" s="3">
        <v>42719</v>
      </c>
      <c r="T204" s="3">
        <v>42984</v>
      </c>
      <c r="U204" s="11" t="s">
        <v>2291</v>
      </c>
      <c r="V204" s="11" t="s">
        <v>27</v>
      </c>
      <c r="W204" s="11" t="s">
        <v>1936</v>
      </c>
      <c r="X204" s="16">
        <v>84011623892</v>
      </c>
      <c r="Y204" s="11" t="s">
        <v>2261</v>
      </c>
      <c r="Z204" s="16" t="s">
        <v>2277</v>
      </c>
      <c r="AA204" s="35" t="s">
        <v>31</v>
      </c>
      <c r="AB204" s="3">
        <f t="shared" si="17"/>
        <v>42901</v>
      </c>
      <c r="AC204" s="3">
        <v>43002</v>
      </c>
      <c r="AD204" s="3">
        <f t="shared" si="18"/>
        <v>43289</v>
      </c>
      <c r="AE204" s="3">
        <v>43325</v>
      </c>
      <c r="AF204" s="11" t="s">
        <v>2293</v>
      </c>
      <c r="AG204" s="3">
        <v>43433</v>
      </c>
      <c r="AH204" s="3">
        <v>43433</v>
      </c>
      <c r="AI204" s="4" t="s">
        <v>2502</v>
      </c>
      <c r="AJ204" s="7"/>
      <c r="AK204" s="4" t="s">
        <v>2512</v>
      </c>
      <c r="AN204" s="19">
        <v>9777206345</v>
      </c>
      <c r="AO204" s="19">
        <v>9777206345</v>
      </c>
      <c r="AP204" s="19" t="s">
        <v>1479</v>
      </c>
      <c r="AQ204" s="19" t="s">
        <v>3314</v>
      </c>
      <c r="AR204" s="19" t="e">
        <f>VLOOKUP(A204,#REF!,12,0)</f>
        <v>#REF!</v>
      </c>
      <c r="AS204" s="19" t="e">
        <f t="shared" si="19"/>
        <v>#REF!</v>
      </c>
      <c r="AX204" s="19" t="e">
        <v>#N/A</v>
      </c>
      <c r="AY204" s="19" t="b">
        <v>1</v>
      </c>
      <c r="AZ204" s="19">
        <v>100</v>
      </c>
    </row>
    <row r="205" spans="1:52" ht="15" hidden="1" customHeight="1">
      <c r="A205" s="19" t="s">
        <v>2745</v>
      </c>
      <c r="C205" s="72">
        <f t="shared" si="15"/>
        <v>84012209607</v>
      </c>
      <c r="D205" s="11">
        <v>201</v>
      </c>
      <c r="E205" s="12" t="s">
        <v>25</v>
      </c>
      <c r="F205" s="12" t="s">
        <v>109</v>
      </c>
      <c r="G205" s="4" t="s">
        <v>115</v>
      </c>
      <c r="H205" s="4" t="s">
        <v>205</v>
      </c>
      <c r="I205" s="5" t="s">
        <v>592</v>
      </c>
      <c r="J205" s="6" t="s">
        <v>593</v>
      </c>
      <c r="K205" s="14" t="s">
        <v>1480</v>
      </c>
      <c r="L205" s="15" t="s">
        <v>3315</v>
      </c>
      <c r="M205" s="4" t="str">
        <f t="shared" si="16"/>
        <v>MANDIARUCHA TIMANPUR SINAPALI</v>
      </c>
      <c r="N205" s="20" t="s">
        <v>26</v>
      </c>
      <c r="O205" s="20">
        <v>23</v>
      </c>
      <c r="P205" s="20">
        <v>1</v>
      </c>
      <c r="Q205" s="35" t="s">
        <v>26</v>
      </c>
      <c r="R205" s="21">
        <v>42685</v>
      </c>
      <c r="S205" s="21">
        <v>42593</v>
      </c>
      <c r="T205" s="3">
        <f>S205+255</f>
        <v>42848</v>
      </c>
      <c r="U205" s="11" t="s">
        <v>2290</v>
      </c>
      <c r="V205" s="20" t="s">
        <v>27</v>
      </c>
      <c r="W205" s="20" t="s">
        <v>1936</v>
      </c>
      <c r="X205" s="27">
        <v>84012209607</v>
      </c>
      <c r="Y205" s="20" t="s">
        <v>2261</v>
      </c>
      <c r="Z205" s="26" t="s">
        <v>2277</v>
      </c>
      <c r="AA205" s="17" t="s">
        <v>31</v>
      </c>
      <c r="AB205" s="3">
        <f t="shared" si="17"/>
        <v>42775</v>
      </c>
      <c r="AC205" s="21">
        <v>43002</v>
      </c>
      <c r="AD205" s="3">
        <f t="shared" si="18"/>
        <v>43163</v>
      </c>
      <c r="AE205" s="21">
        <v>43279</v>
      </c>
      <c r="AF205" s="4" t="s">
        <v>2293</v>
      </c>
      <c r="AG205" s="3">
        <v>43433</v>
      </c>
      <c r="AH205" s="3">
        <v>43406</v>
      </c>
      <c r="AI205" s="4" t="s">
        <v>2502</v>
      </c>
      <c r="AJ205" s="4"/>
      <c r="AK205" s="4" t="s">
        <v>2512</v>
      </c>
      <c r="AN205" s="19">
        <v>8658343520</v>
      </c>
      <c r="AO205" s="19">
        <v>8658343520</v>
      </c>
      <c r="AP205" s="19" t="s">
        <v>1480</v>
      </c>
      <c r="AQ205" s="19" t="s">
        <v>3315</v>
      </c>
      <c r="AR205" s="19" t="e">
        <f>VLOOKUP(A205,#REF!,12,0)</f>
        <v>#REF!</v>
      </c>
      <c r="AS205" s="19" t="e">
        <f t="shared" si="19"/>
        <v>#REF!</v>
      </c>
      <c r="AX205" s="19" t="e">
        <v>#N/A</v>
      </c>
      <c r="AY205" s="19" t="b">
        <v>1</v>
      </c>
      <c r="AZ205" s="19">
        <v>1200</v>
      </c>
    </row>
    <row r="206" spans="1:52" ht="15" hidden="1" customHeight="1">
      <c r="A206" s="19" t="s">
        <v>2746</v>
      </c>
      <c r="C206" s="72">
        <f t="shared" si="15"/>
        <v>84012621500</v>
      </c>
      <c r="D206" s="11">
        <v>202</v>
      </c>
      <c r="E206" s="12" t="s">
        <v>25</v>
      </c>
      <c r="F206" s="12" t="s">
        <v>109</v>
      </c>
      <c r="G206" s="4" t="s">
        <v>115</v>
      </c>
      <c r="H206" s="4" t="s">
        <v>115</v>
      </c>
      <c r="I206" s="4" t="s">
        <v>443</v>
      </c>
      <c r="J206" s="12" t="s">
        <v>1266</v>
      </c>
      <c r="K206" s="33" t="s">
        <v>1481</v>
      </c>
      <c r="L206" s="34" t="s">
        <v>3316</v>
      </c>
      <c r="M206" s="4" t="str">
        <f t="shared" si="16"/>
        <v>TIMANPUR TIMANPUR SINAPALI</v>
      </c>
      <c r="N206" s="11" t="s">
        <v>26</v>
      </c>
      <c r="O206" s="11">
        <v>24</v>
      </c>
      <c r="P206" s="11">
        <v>1</v>
      </c>
      <c r="Q206" s="35" t="s">
        <v>26</v>
      </c>
      <c r="R206" s="3">
        <v>42826</v>
      </c>
      <c r="S206" s="3">
        <v>42734</v>
      </c>
      <c r="T206" s="3">
        <v>43001</v>
      </c>
      <c r="U206" s="11" t="s">
        <v>2290</v>
      </c>
      <c r="V206" s="11" t="s">
        <v>27</v>
      </c>
      <c r="W206" s="11" t="s">
        <v>1936</v>
      </c>
      <c r="X206" s="16">
        <v>84012621500</v>
      </c>
      <c r="Y206" s="11" t="s">
        <v>2261</v>
      </c>
      <c r="Z206" s="16" t="s">
        <v>2277</v>
      </c>
      <c r="AA206" s="35" t="s">
        <v>31</v>
      </c>
      <c r="AB206" s="3">
        <f t="shared" si="17"/>
        <v>42916</v>
      </c>
      <c r="AC206" s="3">
        <v>43002</v>
      </c>
      <c r="AD206" s="3">
        <f t="shared" si="18"/>
        <v>43304</v>
      </c>
      <c r="AE206" s="3">
        <v>43325</v>
      </c>
      <c r="AF206" s="11" t="s">
        <v>2293</v>
      </c>
      <c r="AG206" s="3">
        <v>43433</v>
      </c>
      <c r="AH206" s="3">
        <v>43433</v>
      </c>
      <c r="AI206" s="4" t="s">
        <v>2502</v>
      </c>
      <c r="AJ206" s="4"/>
      <c r="AK206" s="4" t="s">
        <v>2512</v>
      </c>
      <c r="AN206" s="19">
        <v>8114951303</v>
      </c>
      <c r="AO206" s="19">
        <v>8114951303</v>
      </c>
      <c r="AP206" s="19" t="s">
        <v>1481</v>
      </c>
      <c r="AQ206" s="19" t="s">
        <v>3316</v>
      </c>
      <c r="AR206" s="19" t="e">
        <f>VLOOKUP(A206,#REF!,12,0)</f>
        <v>#REF!</v>
      </c>
      <c r="AS206" s="19" t="e">
        <f t="shared" si="19"/>
        <v>#REF!</v>
      </c>
      <c r="AX206" s="19" t="e">
        <v>#N/A</v>
      </c>
      <c r="AY206" s="19" t="b">
        <v>1</v>
      </c>
      <c r="AZ206" s="19">
        <v>2300</v>
      </c>
    </row>
    <row r="207" spans="1:52" s="10" customFormat="1" ht="15" hidden="1" customHeight="1">
      <c r="A207" s="19" t="s">
        <v>2747</v>
      </c>
      <c r="B207" s="19"/>
      <c r="C207" s="72">
        <f t="shared" si="15"/>
        <v>84015039639</v>
      </c>
      <c r="D207" s="11">
        <v>203</v>
      </c>
      <c r="E207" s="12" t="s">
        <v>25</v>
      </c>
      <c r="F207" s="12" t="s">
        <v>109</v>
      </c>
      <c r="G207" s="4" t="s">
        <v>115</v>
      </c>
      <c r="H207" s="4" t="s">
        <v>206</v>
      </c>
      <c r="I207" s="4" t="s">
        <v>594</v>
      </c>
      <c r="J207" s="12" t="s">
        <v>1267</v>
      </c>
      <c r="K207" s="33" t="s">
        <v>1482</v>
      </c>
      <c r="L207" s="34" t="s">
        <v>3317</v>
      </c>
      <c r="M207" s="4" t="str">
        <f t="shared" si="16"/>
        <v>BHATIPADA TIMANPUR SINAPALI</v>
      </c>
      <c r="N207" s="11" t="s">
        <v>26</v>
      </c>
      <c r="O207" s="11">
        <v>24</v>
      </c>
      <c r="P207" s="11">
        <v>1</v>
      </c>
      <c r="Q207" s="35" t="s">
        <v>26</v>
      </c>
      <c r="R207" s="3">
        <v>42738</v>
      </c>
      <c r="S207" s="3">
        <v>42646</v>
      </c>
      <c r="T207" s="3">
        <v>42914</v>
      </c>
      <c r="U207" s="11" t="s">
        <v>2291</v>
      </c>
      <c r="V207" s="11" t="s">
        <v>27</v>
      </c>
      <c r="W207" s="11" t="s">
        <v>1936</v>
      </c>
      <c r="X207" s="16">
        <v>84015039639</v>
      </c>
      <c r="Y207" s="11" t="s">
        <v>2261</v>
      </c>
      <c r="Z207" s="16" t="s">
        <v>2277</v>
      </c>
      <c r="AA207" s="35" t="s">
        <v>31</v>
      </c>
      <c r="AB207" s="3">
        <f t="shared" si="17"/>
        <v>42828</v>
      </c>
      <c r="AC207" s="3">
        <v>43002</v>
      </c>
      <c r="AD207" s="3">
        <f t="shared" si="18"/>
        <v>43216</v>
      </c>
      <c r="AE207" s="3">
        <v>43325</v>
      </c>
      <c r="AF207" s="11" t="s">
        <v>2293</v>
      </c>
      <c r="AG207" s="3">
        <v>43433</v>
      </c>
      <c r="AH207" s="3">
        <v>43433</v>
      </c>
      <c r="AI207" s="4" t="s">
        <v>2502</v>
      </c>
      <c r="AJ207" s="7"/>
      <c r="AK207" s="4" t="s">
        <v>2512</v>
      </c>
      <c r="AL207" s="19"/>
      <c r="AM207" s="19"/>
      <c r="AN207" s="19">
        <v>9938033492</v>
      </c>
      <c r="AO207" s="19">
        <v>9938033492</v>
      </c>
      <c r="AP207" s="19" t="s">
        <v>1482</v>
      </c>
      <c r="AQ207" s="19" t="s">
        <v>3317</v>
      </c>
      <c r="AR207" s="19" t="e">
        <f>VLOOKUP(A207,#REF!,12,0)</f>
        <v>#REF!</v>
      </c>
      <c r="AS207" s="19" t="e">
        <f t="shared" si="19"/>
        <v>#REF!</v>
      </c>
      <c r="AX207" s="19" t="e">
        <v>#N/A</v>
      </c>
      <c r="AY207" s="19" t="b">
        <v>1</v>
      </c>
      <c r="AZ207" s="19">
        <v>3400</v>
      </c>
    </row>
    <row r="208" spans="1:52" s="10" customFormat="1" ht="15" hidden="1" customHeight="1">
      <c r="A208" s="19" t="s">
        <v>2748</v>
      </c>
      <c r="B208" s="19"/>
      <c r="C208" s="72">
        <f t="shared" si="15"/>
        <v>84016026696</v>
      </c>
      <c r="D208" s="11">
        <v>204</v>
      </c>
      <c r="E208" s="12" t="s">
        <v>25</v>
      </c>
      <c r="F208" s="12" t="s">
        <v>109</v>
      </c>
      <c r="G208" s="4" t="s">
        <v>115</v>
      </c>
      <c r="H208" s="4" t="s">
        <v>207</v>
      </c>
      <c r="I208" s="5" t="s">
        <v>595</v>
      </c>
      <c r="J208" s="6" t="s">
        <v>1268</v>
      </c>
      <c r="K208" s="14" t="s">
        <v>1483</v>
      </c>
      <c r="L208" s="15" t="s">
        <v>3318</v>
      </c>
      <c r="M208" s="4" t="str">
        <f t="shared" si="16"/>
        <v>TULSIPADA TIMANPUR SINAPALI</v>
      </c>
      <c r="N208" s="20" t="s">
        <v>26</v>
      </c>
      <c r="O208" s="20">
        <v>24</v>
      </c>
      <c r="P208" s="20">
        <v>1</v>
      </c>
      <c r="Q208" s="35" t="s">
        <v>26</v>
      </c>
      <c r="R208" s="21">
        <v>42783</v>
      </c>
      <c r="S208" s="21">
        <v>42691</v>
      </c>
      <c r="T208" s="3">
        <v>42960</v>
      </c>
      <c r="U208" s="11" t="s">
        <v>2290</v>
      </c>
      <c r="V208" s="20" t="s">
        <v>27</v>
      </c>
      <c r="W208" s="20" t="s">
        <v>1936</v>
      </c>
      <c r="X208" s="27">
        <v>84016026696</v>
      </c>
      <c r="Y208" s="20" t="s">
        <v>2261</v>
      </c>
      <c r="Z208" s="26" t="s">
        <v>2277</v>
      </c>
      <c r="AA208" s="17" t="s">
        <v>31</v>
      </c>
      <c r="AB208" s="3">
        <f t="shared" si="17"/>
        <v>42873</v>
      </c>
      <c r="AC208" s="3">
        <v>43002</v>
      </c>
      <c r="AD208" s="3">
        <f t="shared" si="18"/>
        <v>43261</v>
      </c>
      <c r="AE208" s="21">
        <v>43308</v>
      </c>
      <c r="AF208" s="11" t="s">
        <v>2293</v>
      </c>
      <c r="AG208" s="3">
        <v>43406</v>
      </c>
      <c r="AH208" s="3">
        <v>43406</v>
      </c>
      <c r="AI208" s="4" t="s">
        <v>2502</v>
      </c>
      <c r="AJ208" s="7"/>
      <c r="AK208" s="4" t="s">
        <v>2512</v>
      </c>
      <c r="AL208" s="19"/>
      <c r="AM208" s="19"/>
      <c r="AN208" s="19">
        <v>9078740062</v>
      </c>
      <c r="AO208" s="19">
        <v>9078740062</v>
      </c>
      <c r="AP208" s="19" t="s">
        <v>1483</v>
      </c>
      <c r="AQ208" s="19" t="s">
        <v>3318</v>
      </c>
      <c r="AR208" s="19" t="e">
        <f>VLOOKUP(A208,#REF!,12,0)</f>
        <v>#REF!</v>
      </c>
      <c r="AS208" s="19" t="e">
        <f t="shared" si="19"/>
        <v>#REF!</v>
      </c>
      <c r="AX208" s="19" t="e">
        <v>#N/A</v>
      </c>
      <c r="AY208" s="19" t="b">
        <v>1</v>
      </c>
      <c r="AZ208" s="19">
        <v>4500</v>
      </c>
    </row>
    <row r="209" spans="1:52" s="10" customFormat="1" ht="15" hidden="1" customHeight="1">
      <c r="A209" s="19" t="s">
        <v>2749</v>
      </c>
      <c r="B209" s="19"/>
      <c r="C209" s="72">
        <f t="shared" si="15"/>
        <v>84016389243</v>
      </c>
      <c r="D209" s="11">
        <v>205</v>
      </c>
      <c r="E209" s="12" t="s">
        <v>25</v>
      </c>
      <c r="F209" s="12" t="s">
        <v>109</v>
      </c>
      <c r="G209" s="4" t="s">
        <v>115</v>
      </c>
      <c r="H209" s="4" t="s">
        <v>208</v>
      </c>
      <c r="I209" s="4" t="s">
        <v>596</v>
      </c>
      <c r="J209" s="12" t="s">
        <v>1269</v>
      </c>
      <c r="K209" s="33" t="s">
        <v>1484</v>
      </c>
      <c r="L209" s="34" t="s">
        <v>3319</v>
      </c>
      <c r="M209" s="4" t="str">
        <f t="shared" si="16"/>
        <v>MAHESWAR TIMANPUR SINAPALI</v>
      </c>
      <c r="N209" s="11" t="s">
        <v>26</v>
      </c>
      <c r="O209" s="11">
        <v>24</v>
      </c>
      <c r="P209" s="11">
        <v>1</v>
      </c>
      <c r="Q209" s="35" t="s">
        <v>26</v>
      </c>
      <c r="R209" s="3">
        <v>42717</v>
      </c>
      <c r="S209" s="3">
        <v>42625</v>
      </c>
      <c r="T209" s="3">
        <v>42895</v>
      </c>
      <c r="U209" s="11" t="s">
        <v>2290</v>
      </c>
      <c r="V209" s="11" t="s">
        <v>27</v>
      </c>
      <c r="W209" s="11" t="s">
        <v>1936</v>
      </c>
      <c r="X209" s="16">
        <v>84016389243</v>
      </c>
      <c r="Y209" s="11" t="s">
        <v>2261</v>
      </c>
      <c r="Z209" s="16" t="s">
        <v>2277</v>
      </c>
      <c r="AA209" s="35" t="s">
        <v>31</v>
      </c>
      <c r="AB209" s="3">
        <f t="shared" si="17"/>
        <v>42807</v>
      </c>
      <c r="AC209" s="3">
        <v>43002</v>
      </c>
      <c r="AD209" s="3">
        <f t="shared" si="18"/>
        <v>43195</v>
      </c>
      <c r="AE209" s="3">
        <v>43325</v>
      </c>
      <c r="AF209" s="11" t="s">
        <v>2293</v>
      </c>
      <c r="AG209" s="3">
        <v>43406</v>
      </c>
      <c r="AH209" s="3">
        <v>43406</v>
      </c>
      <c r="AI209" s="4" t="s">
        <v>2502</v>
      </c>
      <c r="AJ209" s="4"/>
      <c r="AK209" s="4" t="s">
        <v>2512</v>
      </c>
      <c r="AL209" s="19"/>
      <c r="AM209" s="19"/>
      <c r="AN209" s="19">
        <v>7751022389</v>
      </c>
      <c r="AO209" s="19">
        <v>7751022389</v>
      </c>
      <c r="AP209" s="19" t="s">
        <v>1484</v>
      </c>
      <c r="AQ209" s="19" t="s">
        <v>3319</v>
      </c>
      <c r="AR209" s="19" t="e">
        <f>VLOOKUP(A209,#REF!,12,0)</f>
        <v>#REF!</v>
      </c>
      <c r="AS209" s="19" t="e">
        <f t="shared" si="19"/>
        <v>#REF!</v>
      </c>
      <c r="AX209" s="19" t="e">
        <v>#N/A</v>
      </c>
      <c r="AY209" s="19" t="b">
        <v>1</v>
      </c>
      <c r="AZ209" s="19">
        <v>5600</v>
      </c>
    </row>
    <row r="210" spans="1:52" ht="15" hidden="1" customHeight="1">
      <c r="A210" s="19" t="s">
        <v>2750</v>
      </c>
      <c r="C210" s="72">
        <f t="shared" si="15"/>
        <v>84019303839</v>
      </c>
      <c r="D210" s="11">
        <v>206</v>
      </c>
      <c r="E210" s="12" t="s">
        <v>25</v>
      </c>
      <c r="F210" s="12" t="s">
        <v>109</v>
      </c>
      <c r="G210" s="4" t="s">
        <v>115</v>
      </c>
      <c r="H210" s="4" t="s">
        <v>205</v>
      </c>
      <c r="I210" s="5" t="s">
        <v>597</v>
      </c>
      <c r="J210" s="6" t="s">
        <v>1270</v>
      </c>
      <c r="K210" s="14" t="s">
        <v>1485</v>
      </c>
      <c r="L210" s="15" t="s">
        <v>3320</v>
      </c>
      <c r="M210" s="4" t="str">
        <f t="shared" si="16"/>
        <v>MANDIARUCHA TIMANPUR SINAPALI</v>
      </c>
      <c r="N210" s="20" t="s">
        <v>26</v>
      </c>
      <c r="O210" s="20">
        <v>24</v>
      </c>
      <c r="P210" s="20">
        <v>1</v>
      </c>
      <c r="Q210" s="35" t="s">
        <v>26</v>
      </c>
      <c r="R210" s="21">
        <v>42629</v>
      </c>
      <c r="S210" s="21">
        <v>42537</v>
      </c>
      <c r="T210" s="3">
        <f>S210+255</f>
        <v>42792</v>
      </c>
      <c r="U210" s="11" t="s">
        <v>2290</v>
      </c>
      <c r="V210" s="20" t="s">
        <v>27</v>
      </c>
      <c r="W210" s="20" t="s">
        <v>1936</v>
      </c>
      <c r="X210" s="27">
        <v>84019303839</v>
      </c>
      <c r="Y210" s="20" t="s">
        <v>2261</v>
      </c>
      <c r="Z210" s="26" t="s">
        <v>2277</v>
      </c>
      <c r="AA210" s="17" t="s">
        <v>31</v>
      </c>
      <c r="AB210" s="3">
        <f t="shared" si="17"/>
        <v>42719</v>
      </c>
      <c r="AC210" s="21">
        <v>43002</v>
      </c>
      <c r="AD210" s="3">
        <f t="shared" si="18"/>
        <v>43107</v>
      </c>
      <c r="AE210" s="21">
        <v>43279</v>
      </c>
      <c r="AF210" s="4" t="s">
        <v>2293</v>
      </c>
      <c r="AG210" s="3">
        <v>43433</v>
      </c>
      <c r="AH210" s="3">
        <v>43433</v>
      </c>
      <c r="AI210" s="4" t="s">
        <v>2502</v>
      </c>
      <c r="AJ210" s="4"/>
      <c r="AK210" s="4" t="s">
        <v>2512</v>
      </c>
      <c r="AN210" s="19">
        <v>8605909818</v>
      </c>
      <c r="AO210" s="19">
        <v>8605909818</v>
      </c>
      <c r="AP210" s="19" t="s">
        <v>1485</v>
      </c>
      <c r="AQ210" s="19" t="s">
        <v>3320</v>
      </c>
      <c r="AR210" s="19" t="e">
        <f>VLOOKUP(A210,#REF!,12,0)</f>
        <v>#REF!</v>
      </c>
      <c r="AS210" s="19" t="e">
        <f t="shared" si="19"/>
        <v>#REF!</v>
      </c>
      <c r="AX210" s="19" t="e">
        <v>#N/A</v>
      </c>
      <c r="AY210" s="19" t="b">
        <v>1</v>
      </c>
      <c r="AZ210" s="19">
        <v>6700</v>
      </c>
    </row>
    <row r="211" spans="1:52" ht="15" hidden="1" customHeight="1">
      <c r="A211" s="19" t="s">
        <v>2751</v>
      </c>
      <c r="C211" s="72">
        <f t="shared" si="15"/>
        <v>84020976981</v>
      </c>
      <c r="D211" s="11">
        <v>207</v>
      </c>
      <c r="E211" s="12" t="s">
        <v>25</v>
      </c>
      <c r="F211" s="12" t="s">
        <v>109</v>
      </c>
      <c r="G211" s="4" t="s">
        <v>115</v>
      </c>
      <c r="H211" s="4" t="s">
        <v>202</v>
      </c>
      <c r="I211" s="4" t="s">
        <v>598</v>
      </c>
      <c r="J211" s="12" t="s">
        <v>599</v>
      </c>
      <c r="K211" s="33" t="s">
        <v>1486</v>
      </c>
      <c r="L211" s="34" t="s">
        <v>3321</v>
      </c>
      <c r="M211" s="4" t="str">
        <f t="shared" si="16"/>
        <v>RANIMUNDA-I TIMANPUR SINAPALI</v>
      </c>
      <c r="N211" s="11" t="s">
        <v>26</v>
      </c>
      <c r="O211" s="11">
        <v>23</v>
      </c>
      <c r="P211" s="11">
        <v>0</v>
      </c>
      <c r="Q211" s="35" t="s">
        <v>26</v>
      </c>
      <c r="R211" s="3">
        <v>42766</v>
      </c>
      <c r="S211" s="3">
        <v>42674</v>
      </c>
      <c r="T211" s="3">
        <v>42946</v>
      </c>
      <c r="U211" s="11" t="s">
        <v>2291</v>
      </c>
      <c r="V211" s="11" t="s">
        <v>27</v>
      </c>
      <c r="W211" s="11" t="s">
        <v>1936</v>
      </c>
      <c r="X211" s="16">
        <v>84020976981</v>
      </c>
      <c r="Y211" s="11" t="s">
        <v>2261</v>
      </c>
      <c r="Z211" s="16" t="s">
        <v>2277</v>
      </c>
      <c r="AA211" s="35" t="s">
        <v>31</v>
      </c>
      <c r="AB211" s="3">
        <f t="shared" si="17"/>
        <v>42856</v>
      </c>
      <c r="AC211" s="3">
        <v>43002</v>
      </c>
      <c r="AD211" s="3">
        <f t="shared" si="18"/>
        <v>43244</v>
      </c>
      <c r="AE211" s="3">
        <v>43325</v>
      </c>
      <c r="AF211" s="11" t="s">
        <v>2293</v>
      </c>
      <c r="AG211" s="3">
        <v>43433</v>
      </c>
      <c r="AH211" s="3">
        <v>43433</v>
      </c>
      <c r="AI211" s="4" t="s">
        <v>2502</v>
      </c>
      <c r="AJ211" s="4"/>
      <c r="AK211" s="4" t="s">
        <v>2512</v>
      </c>
      <c r="AN211" s="19">
        <v>8456050927</v>
      </c>
      <c r="AO211" s="19">
        <v>8456050927</v>
      </c>
      <c r="AP211" s="19" t="s">
        <v>1486</v>
      </c>
      <c r="AQ211" s="19" t="s">
        <v>3321</v>
      </c>
      <c r="AR211" s="19" t="e">
        <f>VLOOKUP(A211,#REF!,12,0)</f>
        <v>#REF!</v>
      </c>
      <c r="AS211" s="19" t="e">
        <f t="shared" si="19"/>
        <v>#REF!</v>
      </c>
      <c r="AX211" s="19" t="e">
        <v>#N/A</v>
      </c>
      <c r="AY211" s="19" t="b">
        <v>1</v>
      </c>
      <c r="AZ211" s="19">
        <v>7800</v>
      </c>
    </row>
    <row r="212" spans="1:52" ht="15" hidden="1" customHeight="1">
      <c r="A212" s="19" t="s">
        <v>2752</v>
      </c>
      <c r="C212" s="72">
        <f t="shared" si="15"/>
        <v>84021003999</v>
      </c>
      <c r="D212" s="11">
        <v>208</v>
      </c>
      <c r="E212" s="12" t="s">
        <v>25</v>
      </c>
      <c r="F212" s="12" t="s">
        <v>109</v>
      </c>
      <c r="G212" s="4" t="s">
        <v>115</v>
      </c>
      <c r="H212" s="4" t="s">
        <v>208</v>
      </c>
      <c r="I212" s="4" t="s">
        <v>600</v>
      </c>
      <c r="J212" s="12" t="s">
        <v>1271</v>
      </c>
      <c r="K212" s="33" t="s">
        <v>1487</v>
      </c>
      <c r="L212" s="34" t="s">
        <v>3322</v>
      </c>
      <c r="M212" s="4" t="str">
        <f t="shared" si="16"/>
        <v>MAHESWAR TIMANPUR SINAPALI</v>
      </c>
      <c r="N212" s="11" t="s">
        <v>26</v>
      </c>
      <c r="O212" s="11">
        <v>24</v>
      </c>
      <c r="P212" s="11">
        <v>1</v>
      </c>
      <c r="Q212" s="35" t="s">
        <v>26</v>
      </c>
      <c r="R212" s="3">
        <v>42918</v>
      </c>
      <c r="S212" s="3">
        <v>42826</v>
      </c>
      <c r="T212" s="3">
        <v>43099</v>
      </c>
      <c r="U212" s="11" t="s">
        <v>2291</v>
      </c>
      <c r="V212" s="11" t="s">
        <v>27</v>
      </c>
      <c r="W212" s="11" t="s">
        <v>1936</v>
      </c>
      <c r="X212" s="16">
        <v>84021003999</v>
      </c>
      <c r="Y212" s="11" t="s">
        <v>2261</v>
      </c>
      <c r="Z212" s="16" t="s">
        <v>2277</v>
      </c>
      <c r="AA212" s="35" t="s">
        <v>31</v>
      </c>
      <c r="AB212" s="3">
        <f t="shared" si="17"/>
        <v>43008</v>
      </c>
      <c r="AC212" s="3">
        <v>43002</v>
      </c>
      <c r="AD212" s="3">
        <f t="shared" si="18"/>
        <v>43396</v>
      </c>
      <c r="AE212" s="3">
        <v>43512</v>
      </c>
      <c r="AF212" s="4" t="s">
        <v>2293</v>
      </c>
      <c r="AG212" s="3">
        <v>43552</v>
      </c>
      <c r="AH212" s="3">
        <v>43552</v>
      </c>
      <c r="AI212" s="4" t="s">
        <v>2502</v>
      </c>
      <c r="AJ212" s="7"/>
      <c r="AK212" s="4" t="s">
        <v>2512</v>
      </c>
      <c r="AN212" s="19">
        <v>7751022389</v>
      </c>
      <c r="AO212" s="19">
        <v>7751022389</v>
      </c>
      <c r="AP212" s="19" t="s">
        <v>1487</v>
      </c>
      <c r="AQ212" s="19" t="s">
        <v>3322</v>
      </c>
      <c r="AR212" s="19" t="e">
        <f>VLOOKUP(A212,#REF!,12,0)</f>
        <v>#REF!</v>
      </c>
      <c r="AS212" s="19" t="e">
        <f t="shared" si="19"/>
        <v>#REF!</v>
      </c>
      <c r="AX212" s="19" t="e">
        <v>#N/A</v>
      </c>
      <c r="AY212" s="19" t="b">
        <v>1</v>
      </c>
      <c r="AZ212" s="19">
        <v>8900</v>
      </c>
    </row>
    <row r="213" spans="1:52" s="10" customFormat="1" ht="15" hidden="1" customHeight="1">
      <c r="A213" s="19" t="s">
        <v>2753</v>
      </c>
      <c r="B213" s="19"/>
      <c r="C213" s="72">
        <f t="shared" si="15"/>
        <v>84026085209</v>
      </c>
      <c r="D213" s="11">
        <v>209</v>
      </c>
      <c r="E213" s="12" t="s">
        <v>25</v>
      </c>
      <c r="F213" s="12" t="s">
        <v>109</v>
      </c>
      <c r="G213" s="4" t="s">
        <v>115</v>
      </c>
      <c r="H213" s="4" t="s">
        <v>115</v>
      </c>
      <c r="I213" s="4" t="s">
        <v>601</v>
      </c>
      <c r="J213" s="12" t="s">
        <v>602</v>
      </c>
      <c r="K213" s="33" t="s">
        <v>1488</v>
      </c>
      <c r="L213" s="34" t="s">
        <v>3323</v>
      </c>
      <c r="M213" s="4" t="str">
        <f t="shared" si="16"/>
        <v>TIMANPUR TIMANPUR SINAPALI</v>
      </c>
      <c r="N213" s="11" t="s">
        <v>26</v>
      </c>
      <c r="O213" s="11">
        <v>28</v>
      </c>
      <c r="P213" s="11">
        <v>1</v>
      </c>
      <c r="Q213" s="35" t="s">
        <v>26</v>
      </c>
      <c r="R213" s="3">
        <v>42727</v>
      </c>
      <c r="S213" s="3">
        <v>42635</v>
      </c>
      <c r="T213" s="3">
        <v>42909</v>
      </c>
      <c r="U213" s="11" t="s">
        <v>2290</v>
      </c>
      <c r="V213" s="11" t="s">
        <v>27</v>
      </c>
      <c r="W213" s="11" t="s">
        <v>1936</v>
      </c>
      <c r="X213" s="16">
        <v>84026085209</v>
      </c>
      <c r="Y213" s="11" t="s">
        <v>2261</v>
      </c>
      <c r="Z213" s="16" t="s">
        <v>2277</v>
      </c>
      <c r="AA213" s="35" t="s">
        <v>31</v>
      </c>
      <c r="AB213" s="3">
        <f t="shared" si="17"/>
        <v>42817</v>
      </c>
      <c r="AC213" s="3">
        <v>43002</v>
      </c>
      <c r="AD213" s="3">
        <f t="shared" si="18"/>
        <v>43205</v>
      </c>
      <c r="AE213" s="3">
        <v>43325</v>
      </c>
      <c r="AF213" s="11" t="s">
        <v>2293</v>
      </c>
      <c r="AG213" s="3">
        <v>43433</v>
      </c>
      <c r="AH213" s="3">
        <v>43433</v>
      </c>
      <c r="AI213" s="4" t="s">
        <v>2502</v>
      </c>
      <c r="AJ213" s="4"/>
      <c r="AK213" s="4" t="s">
        <v>2512</v>
      </c>
      <c r="AL213" s="19"/>
      <c r="AM213" s="19"/>
      <c r="AN213" s="19">
        <v>7605977055</v>
      </c>
      <c r="AO213" s="19">
        <v>7605977055</v>
      </c>
      <c r="AP213" s="19" t="s">
        <v>1488</v>
      </c>
      <c r="AQ213" s="19" t="s">
        <v>3323</v>
      </c>
      <c r="AR213" s="19" t="e">
        <f>VLOOKUP(A213,#REF!,12,0)</f>
        <v>#REF!</v>
      </c>
      <c r="AS213" s="19" t="e">
        <f t="shared" si="19"/>
        <v>#REF!</v>
      </c>
      <c r="AX213" s="19" t="e">
        <v>#N/A</v>
      </c>
      <c r="AY213" s="19" t="b">
        <v>1</v>
      </c>
      <c r="AZ213" s="19">
        <v>0</v>
      </c>
    </row>
    <row r="214" spans="1:52" s="10" customFormat="1" ht="15" hidden="1" customHeight="1">
      <c r="A214" s="19" t="s">
        <v>2754</v>
      </c>
      <c r="B214" s="19"/>
      <c r="C214" s="72">
        <f t="shared" si="15"/>
        <v>84026086122</v>
      </c>
      <c r="D214" s="11">
        <v>210</v>
      </c>
      <c r="E214" s="12" t="s">
        <v>25</v>
      </c>
      <c r="F214" s="12" t="s">
        <v>109</v>
      </c>
      <c r="G214" s="4" t="s">
        <v>115</v>
      </c>
      <c r="H214" s="4" t="s">
        <v>209</v>
      </c>
      <c r="I214" s="4" t="s">
        <v>603</v>
      </c>
      <c r="J214" s="12" t="s">
        <v>604</v>
      </c>
      <c r="K214" s="33" t="s">
        <v>1489</v>
      </c>
      <c r="L214" s="34"/>
      <c r="M214" s="4" t="str">
        <f t="shared" si="16"/>
        <v>GORLA-I TIMANPUR SINAPALI</v>
      </c>
      <c r="N214" s="11" t="s">
        <v>26</v>
      </c>
      <c r="O214" s="11">
        <v>26</v>
      </c>
      <c r="P214" s="11">
        <v>1</v>
      </c>
      <c r="Q214" s="35" t="s">
        <v>26</v>
      </c>
      <c r="R214" s="3">
        <v>42930</v>
      </c>
      <c r="S214" s="3">
        <v>42838</v>
      </c>
      <c r="T214" s="3">
        <v>43103</v>
      </c>
      <c r="U214" s="11" t="s">
        <v>2290</v>
      </c>
      <c r="V214" s="11" t="s">
        <v>27</v>
      </c>
      <c r="W214" s="11" t="s">
        <v>1936</v>
      </c>
      <c r="X214" s="16">
        <v>84026086122</v>
      </c>
      <c r="Y214" s="11" t="s">
        <v>2261</v>
      </c>
      <c r="Z214" s="16" t="s">
        <v>2277</v>
      </c>
      <c r="AA214" s="35" t="s">
        <v>31</v>
      </c>
      <c r="AB214" s="3">
        <f t="shared" si="17"/>
        <v>43020</v>
      </c>
      <c r="AC214" s="3">
        <v>43002</v>
      </c>
      <c r="AD214" s="3">
        <f t="shared" si="18"/>
        <v>43408</v>
      </c>
      <c r="AE214" s="3">
        <v>43449</v>
      </c>
      <c r="AF214" s="11" t="s">
        <v>2293</v>
      </c>
      <c r="AG214" s="3">
        <v>43472</v>
      </c>
      <c r="AH214" s="3">
        <v>43472</v>
      </c>
      <c r="AI214" s="4" t="s">
        <v>2502</v>
      </c>
      <c r="AJ214" s="4"/>
      <c r="AK214" s="4" t="s">
        <v>2512</v>
      </c>
      <c r="AL214" s="19"/>
      <c r="AM214" s="19"/>
      <c r="AN214" s="19">
        <v>9556714942</v>
      </c>
      <c r="AO214" s="19">
        <v>9556714942</v>
      </c>
      <c r="AP214" s="19" t="s">
        <v>1489</v>
      </c>
      <c r="AQ214" s="19">
        <v>0</v>
      </c>
      <c r="AR214" s="19" t="e">
        <f>VLOOKUP(A214,#REF!,12,0)</f>
        <v>#REF!</v>
      </c>
      <c r="AS214" s="19" t="e">
        <f t="shared" si="19"/>
        <v>#REF!</v>
      </c>
      <c r="AX214" s="19" t="e">
        <v>#N/A</v>
      </c>
      <c r="AY214" s="19" t="b">
        <v>1</v>
      </c>
      <c r="AZ214" s="19">
        <v>1100</v>
      </c>
    </row>
    <row r="215" spans="1:52" ht="15" hidden="1" customHeight="1">
      <c r="A215" s="19" t="s">
        <v>2755</v>
      </c>
      <c r="C215" s="72">
        <f t="shared" si="15"/>
        <v>84027911826</v>
      </c>
      <c r="D215" s="11">
        <v>211</v>
      </c>
      <c r="E215" s="12" t="s">
        <v>25</v>
      </c>
      <c r="F215" s="12" t="s">
        <v>109</v>
      </c>
      <c r="G215" s="4" t="s">
        <v>115</v>
      </c>
      <c r="H215" s="4" t="s">
        <v>205</v>
      </c>
      <c r="I215" s="5" t="s">
        <v>605</v>
      </c>
      <c r="J215" s="6" t="s">
        <v>1272</v>
      </c>
      <c r="K215" s="14" t="s">
        <v>1490</v>
      </c>
      <c r="L215" s="15" t="s">
        <v>3324</v>
      </c>
      <c r="M215" s="4" t="str">
        <f t="shared" si="16"/>
        <v>MANDIARUCHA TIMANPUR SINAPALI</v>
      </c>
      <c r="N215" s="20" t="s">
        <v>26</v>
      </c>
      <c r="O215" s="20">
        <v>24</v>
      </c>
      <c r="P215" s="20">
        <v>1</v>
      </c>
      <c r="Q215" s="35" t="s">
        <v>26</v>
      </c>
      <c r="R215" s="21">
        <v>42529</v>
      </c>
      <c r="S215" s="21">
        <v>42437</v>
      </c>
      <c r="T215" s="3">
        <v>42703</v>
      </c>
      <c r="U215" s="11" t="s">
        <v>2291</v>
      </c>
      <c r="V215" s="20" t="s">
        <v>27</v>
      </c>
      <c r="W215" s="20" t="s">
        <v>1936</v>
      </c>
      <c r="X215" s="27">
        <v>84027911826</v>
      </c>
      <c r="Y215" s="20" t="s">
        <v>2261</v>
      </c>
      <c r="Z215" s="26" t="s">
        <v>2277</v>
      </c>
      <c r="AA215" s="17" t="s">
        <v>31</v>
      </c>
      <c r="AB215" s="3">
        <f t="shared" si="17"/>
        <v>42619</v>
      </c>
      <c r="AC215" s="21">
        <v>43002</v>
      </c>
      <c r="AD215" s="3">
        <f t="shared" si="18"/>
        <v>43007</v>
      </c>
      <c r="AE215" s="18">
        <v>43188</v>
      </c>
      <c r="AF215" s="4" t="s">
        <v>2293</v>
      </c>
      <c r="AG215" s="3">
        <v>43406</v>
      </c>
      <c r="AH215" s="3">
        <v>43433</v>
      </c>
      <c r="AI215" s="4" t="s">
        <v>2502</v>
      </c>
      <c r="AJ215" s="4"/>
      <c r="AK215" s="4" t="s">
        <v>2512</v>
      </c>
      <c r="AN215" s="19">
        <v>9777322422</v>
      </c>
      <c r="AO215" s="19">
        <v>9777322422</v>
      </c>
      <c r="AP215" s="19" t="s">
        <v>1490</v>
      </c>
      <c r="AQ215" s="19" t="s">
        <v>3324</v>
      </c>
      <c r="AR215" s="19" t="e">
        <f>VLOOKUP(A215,#REF!,12,0)</f>
        <v>#REF!</v>
      </c>
      <c r="AS215" s="19" t="e">
        <f t="shared" si="19"/>
        <v>#REF!</v>
      </c>
      <c r="AX215" s="19" t="e">
        <v>#N/A</v>
      </c>
      <c r="AY215" s="19" t="b">
        <v>1</v>
      </c>
      <c r="AZ215" s="19">
        <v>2200</v>
      </c>
    </row>
    <row r="216" spans="1:52" s="10" customFormat="1" ht="15" hidden="1" customHeight="1">
      <c r="A216" s="19" t="s">
        <v>2756</v>
      </c>
      <c r="B216" s="19"/>
      <c r="C216" s="72">
        <f t="shared" si="15"/>
        <v>84028772459</v>
      </c>
      <c r="D216" s="11">
        <v>212</v>
      </c>
      <c r="E216" s="12" t="s">
        <v>25</v>
      </c>
      <c r="F216" s="12" t="s">
        <v>109</v>
      </c>
      <c r="G216" s="4" t="s">
        <v>115</v>
      </c>
      <c r="H216" s="4" t="s">
        <v>202</v>
      </c>
      <c r="I216" s="5" t="s">
        <v>606</v>
      </c>
      <c r="J216" s="6" t="s">
        <v>1273</v>
      </c>
      <c r="K216" s="14" t="s">
        <v>1491</v>
      </c>
      <c r="L216" s="15" t="s">
        <v>3325</v>
      </c>
      <c r="M216" s="4" t="str">
        <f t="shared" si="16"/>
        <v>RANIMUNDA-I TIMANPUR SINAPALI</v>
      </c>
      <c r="N216" s="20" t="s">
        <v>26</v>
      </c>
      <c r="O216" s="20">
        <v>24</v>
      </c>
      <c r="P216" s="20">
        <v>1</v>
      </c>
      <c r="Q216" s="35" t="s">
        <v>26</v>
      </c>
      <c r="R216" s="21">
        <v>42470</v>
      </c>
      <c r="S216" s="21">
        <v>42378</v>
      </c>
      <c r="T216" s="3">
        <v>42645</v>
      </c>
      <c r="U216" s="11" t="s">
        <v>2291</v>
      </c>
      <c r="V216" s="20" t="s">
        <v>27</v>
      </c>
      <c r="W216" s="20" t="s">
        <v>1936</v>
      </c>
      <c r="X216" s="27">
        <v>84028772459</v>
      </c>
      <c r="Y216" s="20" t="s">
        <v>2261</v>
      </c>
      <c r="Z216" s="26" t="s">
        <v>2277</v>
      </c>
      <c r="AA216" s="17" t="s">
        <v>31</v>
      </c>
      <c r="AB216" s="3">
        <f t="shared" si="17"/>
        <v>42560</v>
      </c>
      <c r="AC216" s="21">
        <v>43002</v>
      </c>
      <c r="AD216" s="3">
        <f t="shared" si="18"/>
        <v>42948</v>
      </c>
      <c r="AE216" s="18">
        <v>43188</v>
      </c>
      <c r="AF216" s="4" t="s">
        <v>2293</v>
      </c>
      <c r="AG216" s="3">
        <v>43406</v>
      </c>
      <c r="AH216" s="3">
        <v>43433</v>
      </c>
      <c r="AI216" s="4" t="s">
        <v>2502</v>
      </c>
      <c r="AJ216" s="4"/>
      <c r="AK216" s="4" t="s">
        <v>2512</v>
      </c>
      <c r="AL216" s="19"/>
      <c r="AM216" s="19"/>
      <c r="AN216" s="19">
        <v>7606913930</v>
      </c>
      <c r="AO216" s="19">
        <v>7606913930</v>
      </c>
      <c r="AP216" s="19" t="s">
        <v>1491</v>
      </c>
      <c r="AQ216" s="19" t="s">
        <v>3325</v>
      </c>
      <c r="AR216" s="19" t="e">
        <f>VLOOKUP(A216,#REF!,12,0)</f>
        <v>#REF!</v>
      </c>
      <c r="AS216" s="19" t="e">
        <f t="shared" si="19"/>
        <v>#REF!</v>
      </c>
      <c r="AX216" s="19" t="e">
        <v>#N/A</v>
      </c>
      <c r="AY216" s="19" t="b">
        <v>1</v>
      </c>
      <c r="AZ216" s="19">
        <v>3300</v>
      </c>
    </row>
    <row r="217" spans="1:52" s="10" customFormat="1" ht="15" hidden="1" customHeight="1">
      <c r="A217" s="19" t="s">
        <v>2757</v>
      </c>
      <c r="B217" s="19"/>
      <c r="C217" s="72">
        <f t="shared" si="15"/>
        <v>84029043684</v>
      </c>
      <c r="D217" s="11">
        <v>213</v>
      </c>
      <c r="E217" s="12" t="s">
        <v>25</v>
      </c>
      <c r="F217" s="12" t="s">
        <v>109</v>
      </c>
      <c r="G217" s="4" t="s">
        <v>115</v>
      </c>
      <c r="H217" s="4" t="s">
        <v>331</v>
      </c>
      <c r="I217" s="5" t="s">
        <v>607</v>
      </c>
      <c r="J217" s="6" t="s">
        <v>1274</v>
      </c>
      <c r="K217" s="14" t="s">
        <v>1492</v>
      </c>
      <c r="L217" s="15"/>
      <c r="M217" s="4" t="str">
        <f t="shared" si="16"/>
        <v>GOR-MALPADA-II TIMANPUR SINAPALI</v>
      </c>
      <c r="N217" s="20" t="s">
        <v>26</v>
      </c>
      <c r="O217" s="20">
        <v>24</v>
      </c>
      <c r="P217" s="20">
        <v>1</v>
      </c>
      <c r="Q217" s="35" t="s">
        <v>26</v>
      </c>
      <c r="R217" s="21">
        <v>42634</v>
      </c>
      <c r="S217" s="21">
        <v>42542</v>
      </c>
      <c r="T217" s="3">
        <v>42853</v>
      </c>
      <c r="U217" s="11" t="s">
        <v>2291</v>
      </c>
      <c r="V217" s="20" t="s">
        <v>27</v>
      </c>
      <c r="W217" s="20" t="s">
        <v>1936</v>
      </c>
      <c r="X217" s="27">
        <v>84029043684</v>
      </c>
      <c r="Y217" s="20" t="s">
        <v>2261</v>
      </c>
      <c r="Z217" s="26" t="s">
        <v>2277</v>
      </c>
      <c r="AA217" s="17" t="s">
        <v>31</v>
      </c>
      <c r="AB217" s="3">
        <f t="shared" si="17"/>
        <v>42724</v>
      </c>
      <c r="AC217" s="3">
        <v>43002</v>
      </c>
      <c r="AD217" s="3">
        <f t="shared" si="18"/>
        <v>43112</v>
      </c>
      <c r="AE217" s="18">
        <v>43188</v>
      </c>
      <c r="AF217" s="4" t="s">
        <v>2293</v>
      </c>
      <c r="AG217" s="3">
        <v>43406</v>
      </c>
      <c r="AH217" s="3">
        <v>43433</v>
      </c>
      <c r="AI217" s="4" t="s">
        <v>2502</v>
      </c>
      <c r="AJ217" s="4"/>
      <c r="AK217" s="4" t="s">
        <v>2512</v>
      </c>
      <c r="AL217" s="19"/>
      <c r="AM217" s="19"/>
      <c r="AN217" s="19">
        <v>7077742597</v>
      </c>
      <c r="AO217" s="19">
        <v>7077742597</v>
      </c>
      <c r="AP217" s="19" t="s">
        <v>1492</v>
      </c>
      <c r="AQ217" s="19">
        <v>0</v>
      </c>
      <c r="AR217" s="19" t="e">
        <f>VLOOKUP(A217,#REF!,12,0)</f>
        <v>#REF!</v>
      </c>
      <c r="AS217" s="19" t="e">
        <f t="shared" si="19"/>
        <v>#REF!</v>
      </c>
      <c r="AX217" s="19" t="e">
        <v>#N/A</v>
      </c>
      <c r="AY217" s="19" t="b">
        <v>1</v>
      </c>
      <c r="AZ217" s="19">
        <v>4400</v>
      </c>
    </row>
    <row r="218" spans="1:52" ht="15" hidden="1" customHeight="1">
      <c r="A218" s="19" t="s">
        <v>2758</v>
      </c>
      <c r="C218" s="72">
        <f t="shared" si="15"/>
        <v>84030845890</v>
      </c>
      <c r="D218" s="11">
        <v>214</v>
      </c>
      <c r="E218" s="12" t="s">
        <v>25</v>
      </c>
      <c r="F218" s="12" t="s">
        <v>109</v>
      </c>
      <c r="G218" s="4" t="s">
        <v>115</v>
      </c>
      <c r="H218" s="4" t="s">
        <v>2297</v>
      </c>
      <c r="I218" s="4" t="s">
        <v>608</v>
      </c>
      <c r="J218" s="12" t="s">
        <v>1275</v>
      </c>
      <c r="K218" s="33" t="s">
        <v>1493</v>
      </c>
      <c r="L218" s="34" t="s">
        <v>3326</v>
      </c>
      <c r="M218" s="4" t="str">
        <f t="shared" si="16"/>
        <v>GOBINDPUR TIMANPUR SINAPALI</v>
      </c>
      <c r="N218" s="11" t="s">
        <v>26</v>
      </c>
      <c r="O218" s="11">
        <v>24</v>
      </c>
      <c r="P218" s="11">
        <v>1</v>
      </c>
      <c r="Q218" s="35" t="s">
        <v>26</v>
      </c>
      <c r="R218" s="3">
        <v>42853</v>
      </c>
      <c r="S218" s="3">
        <v>42761</v>
      </c>
      <c r="T218" s="3">
        <f>S218+298</f>
        <v>43059</v>
      </c>
      <c r="U218" s="11" t="s">
        <v>2290</v>
      </c>
      <c r="V218" s="11" t="s">
        <v>27</v>
      </c>
      <c r="W218" s="11" t="s">
        <v>1936</v>
      </c>
      <c r="X218" s="16">
        <v>84030845890</v>
      </c>
      <c r="Y218" s="11" t="s">
        <v>2261</v>
      </c>
      <c r="Z218" s="16" t="s">
        <v>2277</v>
      </c>
      <c r="AA218" s="35" t="s">
        <v>31</v>
      </c>
      <c r="AB218" s="3">
        <f t="shared" si="17"/>
        <v>42943</v>
      </c>
      <c r="AC218" s="3">
        <v>43002</v>
      </c>
      <c r="AD218" s="3">
        <f t="shared" si="18"/>
        <v>43331</v>
      </c>
      <c r="AE218" s="3">
        <v>43406</v>
      </c>
      <c r="AF218" s="11" t="s">
        <v>2293</v>
      </c>
      <c r="AG218" s="3">
        <v>43433</v>
      </c>
      <c r="AH218" s="3">
        <v>43433</v>
      </c>
      <c r="AI218" s="4" t="s">
        <v>2502</v>
      </c>
      <c r="AJ218" s="4"/>
      <c r="AK218" s="4" t="s">
        <v>2512</v>
      </c>
      <c r="AN218" s="19">
        <v>7077185659</v>
      </c>
      <c r="AO218" s="19">
        <v>7077185659</v>
      </c>
      <c r="AP218" s="19" t="s">
        <v>1493</v>
      </c>
      <c r="AQ218" s="19" t="s">
        <v>3326</v>
      </c>
      <c r="AR218" s="19" t="e">
        <f>VLOOKUP(A218,#REF!,12,0)</f>
        <v>#REF!</v>
      </c>
      <c r="AS218" s="19" t="e">
        <f t="shared" si="19"/>
        <v>#REF!</v>
      </c>
      <c r="AX218" s="19" t="e">
        <v>#N/A</v>
      </c>
      <c r="AY218" s="19" t="b">
        <v>1</v>
      </c>
      <c r="AZ218" s="19">
        <v>5500</v>
      </c>
    </row>
    <row r="219" spans="1:52" ht="15" hidden="1" customHeight="1">
      <c r="A219" s="19" t="s">
        <v>2759</v>
      </c>
      <c r="C219" s="72">
        <f t="shared" si="15"/>
        <v>32424423304</v>
      </c>
      <c r="D219" s="11">
        <v>215</v>
      </c>
      <c r="E219" s="12" t="s">
        <v>25</v>
      </c>
      <c r="F219" s="12" t="s">
        <v>109</v>
      </c>
      <c r="G219" s="4" t="s">
        <v>115</v>
      </c>
      <c r="H219" s="4" t="s">
        <v>206</v>
      </c>
      <c r="I219" s="4" t="s">
        <v>609</v>
      </c>
      <c r="J219" s="12" t="s">
        <v>104</v>
      </c>
      <c r="K219" s="33" t="s">
        <v>1494</v>
      </c>
      <c r="L219" s="34" t="s">
        <v>3327</v>
      </c>
      <c r="M219" s="4" t="str">
        <f t="shared" si="16"/>
        <v>BHATIPADA TIMANPUR SINAPALI</v>
      </c>
      <c r="N219" s="11" t="s">
        <v>26</v>
      </c>
      <c r="O219" s="11">
        <v>24</v>
      </c>
      <c r="P219" s="11">
        <v>1</v>
      </c>
      <c r="Q219" s="35" t="s">
        <v>26</v>
      </c>
      <c r="R219" s="3">
        <v>42811</v>
      </c>
      <c r="S219" s="3">
        <v>42719</v>
      </c>
      <c r="T219" s="3">
        <v>42989</v>
      </c>
      <c r="U219" s="11" t="s">
        <v>2290</v>
      </c>
      <c r="V219" s="11" t="s">
        <v>28</v>
      </c>
      <c r="W219" s="11" t="s">
        <v>29</v>
      </c>
      <c r="X219" s="16">
        <v>32424423304</v>
      </c>
      <c r="Y219" s="11" t="s">
        <v>2262</v>
      </c>
      <c r="Z219" s="16" t="s">
        <v>2270</v>
      </c>
      <c r="AA219" s="11" t="s">
        <v>2300</v>
      </c>
      <c r="AB219" s="3">
        <f t="shared" si="17"/>
        <v>42901</v>
      </c>
      <c r="AC219" s="3">
        <v>43002</v>
      </c>
      <c r="AD219" s="3">
        <f t="shared" si="18"/>
        <v>43289</v>
      </c>
      <c r="AE219" s="3">
        <v>43325</v>
      </c>
      <c r="AF219" s="11" t="s">
        <v>2293</v>
      </c>
      <c r="AG219" s="3">
        <v>43433</v>
      </c>
      <c r="AH219" s="3">
        <v>43433</v>
      </c>
      <c r="AI219" s="4" t="s">
        <v>2502</v>
      </c>
      <c r="AJ219" s="4"/>
      <c r="AK219" s="4" t="s">
        <v>2512</v>
      </c>
      <c r="AN219" s="19">
        <v>9178237390</v>
      </c>
      <c r="AO219" s="19">
        <v>9178237390</v>
      </c>
      <c r="AP219" s="19" t="s">
        <v>1494</v>
      </c>
      <c r="AQ219" s="19" t="s">
        <v>3327</v>
      </c>
      <c r="AR219" s="19" t="e">
        <f>VLOOKUP(A219,#REF!,12,0)</f>
        <v>#REF!</v>
      </c>
      <c r="AS219" s="19" t="e">
        <f t="shared" si="19"/>
        <v>#REF!</v>
      </c>
      <c r="AX219" s="19" t="e">
        <v>#N/A</v>
      </c>
      <c r="AY219" s="19" t="b">
        <v>1</v>
      </c>
      <c r="AZ219" s="19">
        <v>6600</v>
      </c>
    </row>
    <row r="220" spans="1:52" s="10" customFormat="1" ht="15" hidden="1" customHeight="1">
      <c r="A220" s="19" t="s">
        <v>2760</v>
      </c>
      <c r="B220" s="19"/>
      <c r="C220" s="72">
        <f t="shared" si="15"/>
        <v>84012822025</v>
      </c>
      <c r="D220" s="11">
        <v>216</v>
      </c>
      <c r="E220" s="12" t="s">
        <v>25</v>
      </c>
      <c r="F220" s="12" t="s">
        <v>109</v>
      </c>
      <c r="G220" s="4" t="s">
        <v>115</v>
      </c>
      <c r="H220" s="4" t="s">
        <v>200</v>
      </c>
      <c r="I220" s="4" t="s">
        <v>610</v>
      </c>
      <c r="J220" s="12" t="s">
        <v>1276</v>
      </c>
      <c r="K220" s="33" t="s">
        <v>1495</v>
      </c>
      <c r="L220" s="34"/>
      <c r="M220" s="4" t="str">
        <f t="shared" si="16"/>
        <v>HIRAPUR TIMANPUR SINAPALI</v>
      </c>
      <c r="N220" s="11" t="s">
        <v>26</v>
      </c>
      <c r="O220" s="11">
        <v>24</v>
      </c>
      <c r="P220" s="11">
        <v>1</v>
      </c>
      <c r="Q220" s="35" t="s">
        <v>26</v>
      </c>
      <c r="R220" s="3">
        <v>42760</v>
      </c>
      <c r="S220" s="3">
        <v>42668</v>
      </c>
      <c r="T220" s="3">
        <v>42939</v>
      </c>
      <c r="U220" s="11" t="s">
        <v>2290</v>
      </c>
      <c r="V220" s="11" t="s">
        <v>27</v>
      </c>
      <c r="W220" s="11" t="s">
        <v>1936</v>
      </c>
      <c r="X220" s="16" t="s">
        <v>1978</v>
      </c>
      <c r="Y220" s="11" t="s">
        <v>2261</v>
      </c>
      <c r="Z220" s="16" t="s">
        <v>2277</v>
      </c>
      <c r="AA220" s="35" t="s">
        <v>31</v>
      </c>
      <c r="AB220" s="3">
        <f t="shared" si="17"/>
        <v>42850</v>
      </c>
      <c r="AC220" s="3">
        <v>43066</v>
      </c>
      <c r="AD220" s="3">
        <f t="shared" si="18"/>
        <v>43238</v>
      </c>
      <c r="AE220" s="3">
        <v>43325</v>
      </c>
      <c r="AF220" s="11" t="s">
        <v>2293</v>
      </c>
      <c r="AG220" s="3">
        <v>43433</v>
      </c>
      <c r="AH220" s="3">
        <v>43433</v>
      </c>
      <c r="AI220" s="4" t="s">
        <v>2502</v>
      </c>
      <c r="AJ220" s="4"/>
      <c r="AK220" s="4" t="s">
        <v>2512</v>
      </c>
      <c r="AL220" s="19"/>
      <c r="AM220" s="19"/>
      <c r="AN220" s="19">
        <v>9938038558</v>
      </c>
      <c r="AO220" s="19">
        <v>9938038558</v>
      </c>
      <c r="AP220" s="19" t="s">
        <v>1495</v>
      </c>
      <c r="AQ220" s="19">
        <v>0</v>
      </c>
      <c r="AR220" s="19" t="e">
        <f>VLOOKUP(A220,#REF!,12,0)</f>
        <v>#REF!</v>
      </c>
      <c r="AS220" s="19" t="e">
        <f t="shared" si="19"/>
        <v>#REF!</v>
      </c>
      <c r="AX220" s="19" t="e">
        <v>#N/A</v>
      </c>
      <c r="AY220" s="19" t="b">
        <v>1</v>
      </c>
      <c r="AZ220" s="19">
        <v>7700</v>
      </c>
    </row>
    <row r="221" spans="1:52" s="10" customFormat="1" ht="15" hidden="1" customHeight="1">
      <c r="A221" s="19" t="s">
        <v>2761</v>
      </c>
      <c r="B221" s="19"/>
      <c r="C221" s="72">
        <f t="shared" si="15"/>
        <v>35156554441</v>
      </c>
      <c r="D221" s="11">
        <v>217</v>
      </c>
      <c r="E221" s="12" t="s">
        <v>25</v>
      </c>
      <c r="F221" s="12" t="s">
        <v>109</v>
      </c>
      <c r="G221" s="4" t="s">
        <v>115</v>
      </c>
      <c r="H221" s="4" t="s">
        <v>210</v>
      </c>
      <c r="I221" s="5" t="s">
        <v>611</v>
      </c>
      <c r="J221" s="6" t="s">
        <v>1277</v>
      </c>
      <c r="K221" s="14" t="s">
        <v>1496</v>
      </c>
      <c r="L221" s="15" t="s">
        <v>3328</v>
      </c>
      <c r="M221" s="4" t="str">
        <f t="shared" si="16"/>
        <v>HIR-BANDHPADA TIMANPUR SINAPALI</v>
      </c>
      <c r="N221" s="20" t="s">
        <v>26</v>
      </c>
      <c r="O221" s="20">
        <v>24</v>
      </c>
      <c r="P221" s="20">
        <v>1</v>
      </c>
      <c r="Q221" s="35" t="s">
        <v>26</v>
      </c>
      <c r="R221" s="21">
        <v>42661</v>
      </c>
      <c r="S221" s="21">
        <v>42569</v>
      </c>
      <c r="T221" s="3">
        <v>42893</v>
      </c>
      <c r="U221" s="11" t="s">
        <v>2290</v>
      </c>
      <c r="V221" s="20" t="s">
        <v>28</v>
      </c>
      <c r="W221" s="20" t="s">
        <v>29</v>
      </c>
      <c r="X221" s="27">
        <v>35156554441</v>
      </c>
      <c r="Y221" s="20" t="s">
        <v>2262</v>
      </c>
      <c r="Z221" s="26" t="s">
        <v>2270</v>
      </c>
      <c r="AA221" s="11" t="s">
        <v>2300</v>
      </c>
      <c r="AB221" s="3">
        <f t="shared" si="17"/>
        <v>42751</v>
      </c>
      <c r="AC221" s="3">
        <v>43002</v>
      </c>
      <c r="AD221" s="3">
        <f t="shared" si="18"/>
        <v>43139</v>
      </c>
      <c r="AE221" s="18">
        <v>43188</v>
      </c>
      <c r="AF221" s="4" t="s">
        <v>2293</v>
      </c>
      <c r="AG221" s="3">
        <v>43406</v>
      </c>
      <c r="AH221" s="3">
        <v>43406</v>
      </c>
      <c r="AI221" s="4" t="s">
        <v>2502</v>
      </c>
      <c r="AJ221" s="7"/>
      <c r="AK221" s="4" t="s">
        <v>2512</v>
      </c>
      <c r="AL221" s="19"/>
      <c r="AM221" s="19"/>
      <c r="AN221" s="19">
        <v>7894612035</v>
      </c>
      <c r="AO221" s="19">
        <v>7894612035</v>
      </c>
      <c r="AP221" s="19" t="s">
        <v>1496</v>
      </c>
      <c r="AQ221" s="19" t="s">
        <v>3328</v>
      </c>
      <c r="AR221" s="19" t="e">
        <f>VLOOKUP(A221,#REF!,12,0)</f>
        <v>#REF!</v>
      </c>
      <c r="AS221" s="19" t="e">
        <f t="shared" si="19"/>
        <v>#REF!</v>
      </c>
      <c r="AX221" s="19" t="e">
        <v>#N/A</v>
      </c>
      <c r="AY221" s="19" t="b">
        <v>1</v>
      </c>
      <c r="AZ221" s="19">
        <v>8800</v>
      </c>
    </row>
    <row r="222" spans="1:52" s="10" customFormat="1" ht="15" hidden="1" customHeight="1">
      <c r="A222" s="19" t="s">
        <v>2762</v>
      </c>
      <c r="B222" s="19"/>
      <c r="C222" s="72">
        <f t="shared" si="15"/>
        <v>36532240907</v>
      </c>
      <c r="D222" s="11">
        <v>218</v>
      </c>
      <c r="E222" s="12" t="s">
        <v>25</v>
      </c>
      <c r="F222" s="12" t="s">
        <v>109</v>
      </c>
      <c r="G222" s="4" t="s">
        <v>115</v>
      </c>
      <c r="H222" s="4" t="s">
        <v>208</v>
      </c>
      <c r="I222" s="5" t="s">
        <v>612</v>
      </c>
      <c r="J222" s="6" t="s">
        <v>599</v>
      </c>
      <c r="K222" s="14" t="s">
        <v>1497</v>
      </c>
      <c r="L222" s="15"/>
      <c r="M222" s="4" t="str">
        <f t="shared" si="16"/>
        <v>MAHESWAR TIMANPUR SINAPALI</v>
      </c>
      <c r="N222" s="20" t="s">
        <v>26</v>
      </c>
      <c r="O222" s="20">
        <v>24</v>
      </c>
      <c r="P222" s="20">
        <v>1</v>
      </c>
      <c r="Q222" s="35" t="s">
        <v>26</v>
      </c>
      <c r="R222" s="21">
        <v>42690</v>
      </c>
      <c r="S222" s="21">
        <v>42598</v>
      </c>
      <c r="T222" s="3">
        <f>S222+255</f>
        <v>42853</v>
      </c>
      <c r="U222" s="11" t="s">
        <v>2290</v>
      </c>
      <c r="V222" s="20" t="s">
        <v>28</v>
      </c>
      <c r="W222" s="20" t="s">
        <v>29</v>
      </c>
      <c r="X222" s="27">
        <v>36532240907</v>
      </c>
      <c r="Y222" s="20" t="s">
        <v>2262</v>
      </c>
      <c r="Z222" s="26" t="s">
        <v>2270</v>
      </c>
      <c r="AA222" s="11" t="s">
        <v>2300</v>
      </c>
      <c r="AB222" s="3">
        <f t="shared" si="17"/>
        <v>42780</v>
      </c>
      <c r="AC222" s="3">
        <v>43002</v>
      </c>
      <c r="AD222" s="3">
        <f t="shared" si="18"/>
        <v>43168</v>
      </c>
      <c r="AE222" s="21">
        <v>43279</v>
      </c>
      <c r="AF222" s="4" t="s">
        <v>2293</v>
      </c>
      <c r="AG222" s="3">
        <v>43406</v>
      </c>
      <c r="AH222" s="3">
        <v>43406</v>
      </c>
      <c r="AI222" s="4" t="s">
        <v>2502</v>
      </c>
      <c r="AJ222" s="4"/>
      <c r="AK222" s="4" t="s">
        <v>2512</v>
      </c>
      <c r="AL222" s="19"/>
      <c r="AM222" s="19"/>
      <c r="AN222" s="19">
        <v>9777311335</v>
      </c>
      <c r="AO222" s="19">
        <v>9777311335</v>
      </c>
      <c r="AP222" s="19" t="s">
        <v>1497</v>
      </c>
      <c r="AQ222" s="19">
        <v>0</v>
      </c>
      <c r="AR222" s="19" t="e">
        <f>VLOOKUP(A222,#REF!,12,0)</f>
        <v>#REF!</v>
      </c>
      <c r="AS222" s="19" t="e">
        <f t="shared" si="19"/>
        <v>#REF!</v>
      </c>
      <c r="AX222" s="19" t="e">
        <v>#N/A</v>
      </c>
      <c r="AY222" s="19" t="b">
        <v>1</v>
      </c>
      <c r="AZ222" s="19">
        <v>9900</v>
      </c>
    </row>
    <row r="223" spans="1:52" s="10" customFormat="1" ht="15" hidden="1" customHeight="1">
      <c r="A223" s="19" t="s">
        <v>2763</v>
      </c>
      <c r="B223" s="19"/>
      <c r="C223" s="72">
        <f t="shared" si="15"/>
        <v>84008394183</v>
      </c>
      <c r="D223" s="11">
        <v>219</v>
      </c>
      <c r="E223" s="12" t="s">
        <v>25</v>
      </c>
      <c r="F223" s="12" t="s">
        <v>109</v>
      </c>
      <c r="G223" s="4" t="s">
        <v>100</v>
      </c>
      <c r="H223" s="4" t="s">
        <v>211</v>
      </c>
      <c r="I223" s="4" t="s">
        <v>613</v>
      </c>
      <c r="J223" s="12" t="s">
        <v>614</v>
      </c>
      <c r="K223" s="33" t="s">
        <v>1498</v>
      </c>
      <c r="L223" s="34" t="s">
        <v>1694</v>
      </c>
      <c r="M223" s="4" t="str">
        <f t="shared" si="16"/>
        <v>KENDUGUDA BHARUAMUNDA SINAPALI</v>
      </c>
      <c r="N223" s="11" t="s">
        <v>26</v>
      </c>
      <c r="O223" s="11">
        <v>26</v>
      </c>
      <c r="P223" s="11">
        <v>0</v>
      </c>
      <c r="Q223" s="35" t="s">
        <v>26</v>
      </c>
      <c r="R223" s="3">
        <v>42724</v>
      </c>
      <c r="S223" s="3">
        <v>42672</v>
      </c>
      <c r="T223" s="3">
        <f>S223+298</f>
        <v>42970</v>
      </c>
      <c r="U223" s="11" t="s">
        <v>2291</v>
      </c>
      <c r="V223" s="11" t="s">
        <v>27</v>
      </c>
      <c r="W223" s="11" t="s">
        <v>1936</v>
      </c>
      <c r="X223" s="16" t="s">
        <v>1979</v>
      </c>
      <c r="Y223" s="11" t="s">
        <v>2261</v>
      </c>
      <c r="Z223" s="16" t="s">
        <v>2277</v>
      </c>
      <c r="AA223" s="35" t="s">
        <v>31</v>
      </c>
      <c r="AB223" s="3">
        <f t="shared" si="17"/>
        <v>42854</v>
      </c>
      <c r="AC223" s="3">
        <v>43004</v>
      </c>
      <c r="AD223" s="3">
        <f t="shared" si="18"/>
        <v>43242</v>
      </c>
      <c r="AE223" s="3">
        <v>43406</v>
      </c>
      <c r="AF223" s="11" t="s">
        <v>2293</v>
      </c>
      <c r="AG223" s="3">
        <v>43406</v>
      </c>
      <c r="AH223" s="3">
        <v>43406</v>
      </c>
      <c r="AI223" s="4" t="s">
        <v>2502</v>
      </c>
      <c r="AJ223" s="4"/>
      <c r="AK223" s="4" t="s">
        <v>2512</v>
      </c>
      <c r="AL223" s="19"/>
      <c r="AM223" s="19"/>
      <c r="AN223" s="19">
        <v>8456834795</v>
      </c>
      <c r="AO223" s="19">
        <v>8456834795</v>
      </c>
      <c r="AP223" s="19" t="s">
        <v>1498</v>
      </c>
      <c r="AQ223" s="19" t="s">
        <v>1694</v>
      </c>
      <c r="AR223" s="19" t="e">
        <f>VLOOKUP(A223,#REF!,12,0)</f>
        <v>#REF!</v>
      </c>
      <c r="AS223" s="19" t="e">
        <f t="shared" si="19"/>
        <v>#REF!</v>
      </c>
      <c r="AX223" s="19" t="e">
        <v>#N/A</v>
      </c>
      <c r="AY223" s="19" t="b">
        <v>1</v>
      </c>
      <c r="AZ223" s="19">
        <v>1000</v>
      </c>
    </row>
    <row r="224" spans="1:52" s="10" customFormat="1" ht="15" hidden="1" customHeight="1">
      <c r="A224" s="19" t="s">
        <v>2764</v>
      </c>
      <c r="B224" s="19"/>
      <c r="C224" s="72">
        <f t="shared" si="15"/>
        <v>84010960860</v>
      </c>
      <c r="D224" s="11">
        <v>220</v>
      </c>
      <c r="E224" s="12" t="s">
        <v>25</v>
      </c>
      <c r="F224" s="12" t="s">
        <v>109</v>
      </c>
      <c r="G224" s="4" t="s">
        <v>100</v>
      </c>
      <c r="H224" s="4" t="s">
        <v>133</v>
      </c>
      <c r="I224" s="5" t="s">
        <v>615</v>
      </c>
      <c r="J224" s="6" t="s">
        <v>616</v>
      </c>
      <c r="K224" s="14" t="s">
        <v>1499</v>
      </c>
      <c r="L224" s="15" t="s">
        <v>1695</v>
      </c>
      <c r="M224" s="4" t="str">
        <f t="shared" si="16"/>
        <v>CHACHARABHATA BHARUAMUNDA SINAPALI</v>
      </c>
      <c r="N224" s="20" t="s">
        <v>26</v>
      </c>
      <c r="O224" s="20">
        <v>24</v>
      </c>
      <c r="P224" s="20">
        <v>0</v>
      </c>
      <c r="Q224" s="35" t="s">
        <v>26</v>
      </c>
      <c r="R224" s="21">
        <v>42671</v>
      </c>
      <c r="S224" s="21">
        <v>42591</v>
      </c>
      <c r="T224" s="3">
        <f>S224+255</f>
        <v>42846</v>
      </c>
      <c r="U224" s="11" t="s">
        <v>2291</v>
      </c>
      <c r="V224" s="20" t="s">
        <v>27</v>
      </c>
      <c r="W224" s="20" t="s">
        <v>1936</v>
      </c>
      <c r="X224" s="27" t="s">
        <v>1980</v>
      </c>
      <c r="Y224" s="20" t="s">
        <v>2261</v>
      </c>
      <c r="Z224" s="26" t="s">
        <v>2277</v>
      </c>
      <c r="AA224" s="17" t="s">
        <v>31</v>
      </c>
      <c r="AB224" s="3">
        <f t="shared" si="17"/>
        <v>42773</v>
      </c>
      <c r="AC224" s="3">
        <v>43004</v>
      </c>
      <c r="AD224" s="3">
        <f t="shared" si="18"/>
        <v>43161</v>
      </c>
      <c r="AE224" s="21">
        <v>43279</v>
      </c>
      <c r="AF224" s="4" t="s">
        <v>2293</v>
      </c>
      <c r="AG224" s="3">
        <v>43406</v>
      </c>
      <c r="AH224" s="3">
        <v>43433</v>
      </c>
      <c r="AI224" s="4" t="s">
        <v>2502</v>
      </c>
      <c r="AJ224" s="4"/>
      <c r="AK224" s="4" t="s">
        <v>2512</v>
      </c>
      <c r="AL224" s="19"/>
      <c r="AM224" s="19"/>
      <c r="AN224" s="19">
        <v>8144881453</v>
      </c>
      <c r="AO224" s="19">
        <v>8144881453</v>
      </c>
      <c r="AP224" s="19" t="s">
        <v>1499</v>
      </c>
      <c r="AQ224" s="19" t="s">
        <v>1695</v>
      </c>
      <c r="AR224" s="19" t="e">
        <f>VLOOKUP(A224,#REF!,12,0)</f>
        <v>#REF!</v>
      </c>
      <c r="AS224" s="19" t="e">
        <f t="shared" si="19"/>
        <v>#REF!</v>
      </c>
      <c r="AX224" s="19" t="e">
        <v>#N/A</v>
      </c>
      <c r="AY224" s="19" t="b">
        <v>1</v>
      </c>
      <c r="AZ224" s="19">
        <v>2100</v>
      </c>
    </row>
    <row r="225" spans="1:52" s="10" customFormat="1" ht="15" hidden="1" customHeight="1">
      <c r="A225" s="19" t="s">
        <v>2765</v>
      </c>
      <c r="B225" s="19"/>
      <c r="C225" s="72">
        <f t="shared" si="15"/>
        <v>84017042721</v>
      </c>
      <c r="D225" s="11">
        <v>221</v>
      </c>
      <c r="E225" s="12" t="s">
        <v>25</v>
      </c>
      <c r="F225" s="12" t="s">
        <v>109</v>
      </c>
      <c r="G225" s="4" t="s">
        <v>100</v>
      </c>
      <c r="H225" s="4" t="s">
        <v>126</v>
      </c>
      <c r="I225" s="5" t="s">
        <v>617</v>
      </c>
      <c r="J225" s="6" t="s">
        <v>618</v>
      </c>
      <c r="K225" s="14" t="s">
        <v>1500</v>
      </c>
      <c r="L225" s="15" t="s">
        <v>1696</v>
      </c>
      <c r="M225" s="4" t="str">
        <f t="shared" si="16"/>
        <v>KOKPADAR BHARUAMUNDA SINAPALI</v>
      </c>
      <c r="N225" s="20" t="s">
        <v>26</v>
      </c>
      <c r="O225" s="20">
        <v>20</v>
      </c>
      <c r="P225" s="20">
        <v>0</v>
      </c>
      <c r="Q225" s="35" t="s">
        <v>26</v>
      </c>
      <c r="R225" s="21">
        <v>42584</v>
      </c>
      <c r="S225" s="21">
        <v>42510</v>
      </c>
      <c r="T225" s="3">
        <v>42788</v>
      </c>
      <c r="U225" s="11" t="s">
        <v>2291</v>
      </c>
      <c r="V225" s="20" t="s">
        <v>27</v>
      </c>
      <c r="W225" s="20" t="s">
        <v>1936</v>
      </c>
      <c r="X225" s="27" t="s">
        <v>1981</v>
      </c>
      <c r="Y225" s="20" t="s">
        <v>2261</v>
      </c>
      <c r="Z225" s="26" t="s">
        <v>2277</v>
      </c>
      <c r="AA225" s="17" t="s">
        <v>31</v>
      </c>
      <c r="AB225" s="3">
        <f t="shared" si="17"/>
        <v>42692</v>
      </c>
      <c r="AC225" s="3">
        <v>43004</v>
      </c>
      <c r="AD225" s="3">
        <f t="shared" si="18"/>
        <v>43080</v>
      </c>
      <c r="AE225" s="18">
        <v>43188</v>
      </c>
      <c r="AF225" s="4" t="s">
        <v>2293</v>
      </c>
      <c r="AG225" s="3">
        <v>43433</v>
      </c>
      <c r="AH225" s="3">
        <v>43433</v>
      </c>
      <c r="AI225" s="4" t="s">
        <v>2502</v>
      </c>
      <c r="AJ225" s="4"/>
      <c r="AK225" s="4" t="s">
        <v>2512</v>
      </c>
      <c r="AL225" s="19"/>
      <c r="AM225" s="19"/>
      <c r="AN225" s="19">
        <v>7077662411</v>
      </c>
      <c r="AO225" s="19">
        <v>7077662411</v>
      </c>
      <c r="AP225" s="19" t="s">
        <v>1500</v>
      </c>
      <c r="AQ225" s="19" t="s">
        <v>1696</v>
      </c>
      <c r="AR225" s="19" t="e">
        <f>VLOOKUP(A225,#REF!,12,0)</f>
        <v>#REF!</v>
      </c>
      <c r="AS225" s="19" t="e">
        <f t="shared" si="19"/>
        <v>#REF!</v>
      </c>
      <c r="AX225" s="19" t="e">
        <v>#N/A</v>
      </c>
      <c r="AY225" s="19" t="b">
        <v>1</v>
      </c>
      <c r="AZ225" s="19">
        <v>3200</v>
      </c>
    </row>
    <row r="226" spans="1:52" s="10" customFormat="1" ht="15" hidden="1" customHeight="1">
      <c r="A226" s="19" t="s">
        <v>2766</v>
      </c>
      <c r="B226" s="19"/>
      <c r="C226" s="72">
        <f t="shared" si="15"/>
        <v>84020924831</v>
      </c>
      <c r="D226" s="11">
        <v>222</v>
      </c>
      <c r="E226" s="12" t="s">
        <v>25</v>
      </c>
      <c r="F226" s="12" t="s">
        <v>109</v>
      </c>
      <c r="G226" s="4" t="s">
        <v>100</v>
      </c>
      <c r="H226" s="4" t="s">
        <v>124</v>
      </c>
      <c r="I226" s="4" t="s">
        <v>64</v>
      </c>
      <c r="J226" s="12" t="s">
        <v>619</v>
      </c>
      <c r="K226" s="33" t="s">
        <v>1501</v>
      </c>
      <c r="L226" s="34" t="s">
        <v>1697</v>
      </c>
      <c r="M226" s="4" t="str">
        <f t="shared" si="16"/>
        <v>JARELPADAR BHARUAMUNDA SINAPALI</v>
      </c>
      <c r="N226" s="11" t="s">
        <v>26</v>
      </c>
      <c r="O226" s="11">
        <v>22</v>
      </c>
      <c r="P226" s="11">
        <v>0</v>
      </c>
      <c r="Q226" s="35" t="s">
        <v>26</v>
      </c>
      <c r="R226" s="3">
        <v>42711</v>
      </c>
      <c r="S226" s="3">
        <v>42627</v>
      </c>
      <c r="T226" s="3">
        <v>42894</v>
      </c>
      <c r="U226" s="11" t="s">
        <v>2290</v>
      </c>
      <c r="V226" s="11" t="s">
        <v>27</v>
      </c>
      <c r="W226" s="11" t="s">
        <v>1936</v>
      </c>
      <c r="X226" s="16" t="s">
        <v>1982</v>
      </c>
      <c r="Y226" s="16" t="s">
        <v>2261</v>
      </c>
      <c r="Z226" s="16" t="s">
        <v>2277</v>
      </c>
      <c r="AA226" s="35" t="s">
        <v>31</v>
      </c>
      <c r="AB226" s="3">
        <f t="shared" si="17"/>
        <v>42809</v>
      </c>
      <c r="AC226" s="3">
        <v>43004</v>
      </c>
      <c r="AD226" s="3">
        <f t="shared" si="18"/>
        <v>43197</v>
      </c>
      <c r="AE226" s="3">
        <v>43325</v>
      </c>
      <c r="AF226" s="11" t="s">
        <v>2293</v>
      </c>
      <c r="AG226" s="3">
        <v>43433</v>
      </c>
      <c r="AH226" s="3">
        <v>43433</v>
      </c>
      <c r="AI226" s="4" t="s">
        <v>2502</v>
      </c>
      <c r="AJ226" s="7"/>
      <c r="AK226" s="4" t="s">
        <v>2512</v>
      </c>
      <c r="AL226" s="19"/>
      <c r="AM226" s="19"/>
      <c r="AN226" s="19">
        <v>7682082849</v>
      </c>
      <c r="AO226" s="19">
        <v>7682082849</v>
      </c>
      <c r="AP226" s="19" t="s">
        <v>1501</v>
      </c>
      <c r="AQ226" s="19" t="s">
        <v>1697</v>
      </c>
      <c r="AR226" s="19" t="e">
        <f>VLOOKUP(A226,#REF!,12,0)</f>
        <v>#REF!</v>
      </c>
      <c r="AS226" s="19" t="e">
        <f t="shared" si="19"/>
        <v>#REF!</v>
      </c>
      <c r="AX226" s="19" t="e">
        <v>#N/A</v>
      </c>
      <c r="AY226" s="19" t="b">
        <v>1</v>
      </c>
      <c r="AZ226" s="19">
        <v>4300</v>
      </c>
    </row>
    <row r="227" spans="1:52" s="10" customFormat="1" ht="15" hidden="1" customHeight="1">
      <c r="A227" s="19" t="s">
        <v>2767</v>
      </c>
      <c r="B227" s="19"/>
      <c r="C227" s="72">
        <f t="shared" si="15"/>
        <v>84021477417</v>
      </c>
      <c r="D227" s="11">
        <v>223</v>
      </c>
      <c r="E227" s="12" t="s">
        <v>25</v>
      </c>
      <c r="F227" s="12" t="s">
        <v>109</v>
      </c>
      <c r="G227" s="4" t="s">
        <v>100</v>
      </c>
      <c r="H227" s="4" t="s">
        <v>129</v>
      </c>
      <c r="I227" s="4" t="s">
        <v>620</v>
      </c>
      <c r="J227" s="12" t="s">
        <v>621</v>
      </c>
      <c r="K227" s="33" t="s">
        <v>1502</v>
      </c>
      <c r="L227" s="34" t="s">
        <v>1698</v>
      </c>
      <c r="M227" s="4" t="str">
        <f t="shared" si="16"/>
        <v>ARSAPADA BHARUAMUNDA SINAPALI</v>
      </c>
      <c r="N227" s="11" t="s">
        <v>26</v>
      </c>
      <c r="O227" s="11">
        <v>25</v>
      </c>
      <c r="P227" s="11">
        <v>0</v>
      </c>
      <c r="Q227" s="35" t="s">
        <v>26</v>
      </c>
      <c r="R227" s="3">
        <v>42727</v>
      </c>
      <c r="S227" s="3">
        <v>42653</v>
      </c>
      <c r="T227" s="3">
        <v>42921</v>
      </c>
      <c r="U227" s="11" t="s">
        <v>2290</v>
      </c>
      <c r="V227" s="11" t="s">
        <v>27</v>
      </c>
      <c r="W227" s="11" t="s">
        <v>1936</v>
      </c>
      <c r="X227" s="16" t="s">
        <v>1983</v>
      </c>
      <c r="Y227" s="16" t="s">
        <v>2261</v>
      </c>
      <c r="Z227" s="16" t="s">
        <v>2277</v>
      </c>
      <c r="AA227" s="35" t="s">
        <v>31</v>
      </c>
      <c r="AB227" s="3">
        <f t="shared" si="17"/>
        <v>42835</v>
      </c>
      <c r="AC227" s="3">
        <v>43004</v>
      </c>
      <c r="AD227" s="3">
        <f t="shared" si="18"/>
        <v>43223</v>
      </c>
      <c r="AE227" s="3">
        <v>43325</v>
      </c>
      <c r="AF227" s="11" t="s">
        <v>2293</v>
      </c>
      <c r="AG227" s="3">
        <v>43433</v>
      </c>
      <c r="AH227" s="3">
        <v>43433</v>
      </c>
      <c r="AI227" s="4" t="s">
        <v>2502</v>
      </c>
      <c r="AJ227" s="4"/>
      <c r="AK227" s="4" t="s">
        <v>2512</v>
      </c>
      <c r="AL227" s="19"/>
      <c r="AM227" s="19"/>
      <c r="AN227" s="19">
        <v>7077669587</v>
      </c>
      <c r="AO227" s="19">
        <v>7077669587</v>
      </c>
      <c r="AP227" s="19" t="s">
        <v>1502</v>
      </c>
      <c r="AQ227" s="19" t="s">
        <v>1698</v>
      </c>
      <c r="AR227" s="19" t="e">
        <f>VLOOKUP(A227,#REF!,12,0)</f>
        <v>#REF!</v>
      </c>
      <c r="AS227" s="19" t="e">
        <f t="shared" si="19"/>
        <v>#REF!</v>
      </c>
      <c r="AX227" s="19" t="e">
        <v>#N/A</v>
      </c>
      <c r="AY227" s="19" t="b">
        <v>1</v>
      </c>
      <c r="AZ227" s="19">
        <v>5400</v>
      </c>
    </row>
    <row r="228" spans="1:52" s="10" customFormat="1" ht="15" hidden="1" customHeight="1">
      <c r="A228" s="19" t="s">
        <v>2768</v>
      </c>
      <c r="B228" s="19"/>
      <c r="C228" s="72">
        <f t="shared" si="15"/>
        <v>84023834707</v>
      </c>
      <c r="D228" s="11">
        <v>224</v>
      </c>
      <c r="E228" s="12" t="s">
        <v>25</v>
      </c>
      <c r="F228" s="12" t="s">
        <v>109</v>
      </c>
      <c r="G228" s="4" t="s">
        <v>100</v>
      </c>
      <c r="H228" s="4" t="s">
        <v>126</v>
      </c>
      <c r="I228" s="5" t="s">
        <v>622</v>
      </c>
      <c r="J228" s="6" t="s">
        <v>623</v>
      </c>
      <c r="K228" s="14" t="s">
        <v>1503</v>
      </c>
      <c r="L228" s="15" t="s">
        <v>1699</v>
      </c>
      <c r="M228" s="4" t="str">
        <f t="shared" si="16"/>
        <v>KOKPADAR BHARUAMUNDA SINAPALI</v>
      </c>
      <c r="N228" s="20" t="s">
        <v>26</v>
      </c>
      <c r="O228" s="20">
        <v>20</v>
      </c>
      <c r="P228" s="20">
        <v>0</v>
      </c>
      <c r="Q228" s="35" t="s">
        <v>26</v>
      </c>
      <c r="R228" s="21">
        <v>42655</v>
      </c>
      <c r="S228" s="21">
        <v>42573</v>
      </c>
      <c r="T228" s="3">
        <v>42876</v>
      </c>
      <c r="U228" s="11" t="s">
        <v>2290</v>
      </c>
      <c r="V228" s="20" t="s">
        <v>27</v>
      </c>
      <c r="W228" s="20" t="s">
        <v>1936</v>
      </c>
      <c r="X228" s="27" t="s">
        <v>1984</v>
      </c>
      <c r="Y228" s="27" t="s">
        <v>2261</v>
      </c>
      <c r="Z228" s="26" t="s">
        <v>2277</v>
      </c>
      <c r="AA228" s="17" t="s">
        <v>31</v>
      </c>
      <c r="AB228" s="3">
        <f t="shared" si="17"/>
        <v>42755</v>
      </c>
      <c r="AC228" s="21">
        <v>43004</v>
      </c>
      <c r="AD228" s="3">
        <f t="shared" si="18"/>
        <v>43143</v>
      </c>
      <c r="AE228" s="18">
        <v>43188</v>
      </c>
      <c r="AF228" s="4" t="s">
        <v>2293</v>
      </c>
      <c r="AG228" s="3">
        <v>43433</v>
      </c>
      <c r="AH228" s="3">
        <v>43433</v>
      </c>
      <c r="AI228" s="4" t="s">
        <v>2502</v>
      </c>
      <c r="AJ228" s="4"/>
      <c r="AK228" s="4" t="s">
        <v>2512</v>
      </c>
      <c r="AL228" s="19"/>
      <c r="AM228" s="19"/>
      <c r="AN228" s="19">
        <v>7327946990</v>
      </c>
      <c r="AO228" s="19">
        <v>7327946990</v>
      </c>
      <c r="AP228" s="19" t="s">
        <v>1503</v>
      </c>
      <c r="AQ228" s="19" t="s">
        <v>1699</v>
      </c>
      <c r="AR228" s="19" t="e">
        <f>VLOOKUP(A228,#REF!,12,0)</f>
        <v>#REF!</v>
      </c>
      <c r="AS228" s="19" t="e">
        <f t="shared" si="19"/>
        <v>#REF!</v>
      </c>
      <c r="AX228" s="19" t="e">
        <v>#N/A</v>
      </c>
      <c r="AY228" s="19" t="b">
        <v>1</v>
      </c>
      <c r="AZ228" s="19">
        <v>6500</v>
      </c>
    </row>
    <row r="229" spans="1:52" s="10" customFormat="1" ht="15" hidden="1" customHeight="1">
      <c r="A229" s="19" t="s">
        <v>2769</v>
      </c>
      <c r="B229" s="19"/>
      <c r="C229" s="72">
        <f t="shared" si="15"/>
        <v>84023971460</v>
      </c>
      <c r="D229" s="11">
        <v>225</v>
      </c>
      <c r="E229" s="12" t="s">
        <v>25</v>
      </c>
      <c r="F229" s="12" t="s">
        <v>109</v>
      </c>
      <c r="G229" s="4" t="s">
        <v>100</v>
      </c>
      <c r="H229" s="4" t="s">
        <v>132</v>
      </c>
      <c r="I229" s="5" t="s">
        <v>624</v>
      </c>
      <c r="J229" s="6" t="s">
        <v>625</v>
      </c>
      <c r="K229" s="14" t="s">
        <v>3329</v>
      </c>
      <c r="L229" s="15" t="s">
        <v>1700</v>
      </c>
      <c r="M229" s="4" t="str">
        <f t="shared" si="16"/>
        <v>KATAPADA BHARUAMUNDA SINAPALI</v>
      </c>
      <c r="N229" s="20" t="s">
        <v>26</v>
      </c>
      <c r="O229" s="20">
        <v>20</v>
      </c>
      <c r="P229" s="20">
        <v>0</v>
      </c>
      <c r="Q229" s="35" t="s">
        <v>26</v>
      </c>
      <c r="R229" s="21">
        <v>42623</v>
      </c>
      <c r="S229" s="21">
        <v>42564</v>
      </c>
      <c r="T229" s="3">
        <v>42852</v>
      </c>
      <c r="U229" s="11" t="s">
        <v>2291</v>
      </c>
      <c r="V229" s="20" t="s">
        <v>27</v>
      </c>
      <c r="W229" s="20" t="s">
        <v>1936</v>
      </c>
      <c r="X229" s="27" t="s">
        <v>1985</v>
      </c>
      <c r="Y229" s="27" t="s">
        <v>2261</v>
      </c>
      <c r="Z229" s="26" t="s">
        <v>2277</v>
      </c>
      <c r="AA229" s="17" t="s">
        <v>31</v>
      </c>
      <c r="AB229" s="3">
        <f t="shared" si="17"/>
        <v>42746</v>
      </c>
      <c r="AC229" s="21">
        <v>43004</v>
      </c>
      <c r="AD229" s="3">
        <f t="shared" si="18"/>
        <v>43134</v>
      </c>
      <c r="AE229" s="18">
        <v>43188</v>
      </c>
      <c r="AF229" s="4" t="s">
        <v>2293</v>
      </c>
      <c r="AG229" s="3">
        <v>43406</v>
      </c>
      <c r="AH229" s="3">
        <v>43406</v>
      </c>
      <c r="AI229" s="4" t="s">
        <v>2502</v>
      </c>
      <c r="AJ229" s="4"/>
      <c r="AK229" s="4" t="s">
        <v>2512</v>
      </c>
      <c r="AL229" s="19"/>
      <c r="AM229" s="19"/>
      <c r="AN229" s="19">
        <v>7750990254</v>
      </c>
      <c r="AO229" s="19">
        <v>7750990254</v>
      </c>
      <c r="AP229" s="19" t="s">
        <v>3329</v>
      </c>
      <c r="AQ229" s="19" t="s">
        <v>1700</v>
      </c>
      <c r="AR229" s="19" t="e">
        <f>VLOOKUP(A229,#REF!,12,0)</f>
        <v>#REF!</v>
      </c>
      <c r="AS229" s="19" t="e">
        <f t="shared" si="19"/>
        <v>#REF!</v>
      </c>
      <c r="AX229" s="19" t="e">
        <v>#N/A</v>
      </c>
      <c r="AY229" s="19" t="b">
        <v>1</v>
      </c>
      <c r="AZ229" s="19">
        <v>7600</v>
      </c>
    </row>
    <row r="230" spans="1:52" ht="15" hidden="1" customHeight="1">
      <c r="A230" s="19" t="s">
        <v>2770</v>
      </c>
      <c r="C230" s="72">
        <f t="shared" si="15"/>
        <v>84028361187</v>
      </c>
      <c r="D230" s="11">
        <v>226</v>
      </c>
      <c r="E230" s="12" t="s">
        <v>25</v>
      </c>
      <c r="F230" s="12" t="s">
        <v>109</v>
      </c>
      <c r="G230" s="4" t="s">
        <v>100</v>
      </c>
      <c r="H230" s="4" t="s">
        <v>133</v>
      </c>
      <c r="I230" s="5" t="s">
        <v>626</v>
      </c>
      <c r="J230" s="6" t="s">
        <v>627</v>
      </c>
      <c r="K230" s="14" t="s">
        <v>1504</v>
      </c>
      <c r="L230" s="15" t="s">
        <v>1701</v>
      </c>
      <c r="M230" s="4" t="str">
        <f t="shared" si="16"/>
        <v>CHACHARABHATA BHARUAMUNDA SINAPALI</v>
      </c>
      <c r="N230" s="20" t="s">
        <v>26</v>
      </c>
      <c r="O230" s="20">
        <v>23</v>
      </c>
      <c r="P230" s="20">
        <v>0</v>
      </c>
      <c r="Q230" s="35" t="s">
        <v>26</v>
      </c>
      <c r="R230" s="21">
        <v>42702</v>
      </c>
      <c r="S230" s="21">
        <v>42617</v>
      </c>
      <c r="T230" s="3">
        <f>S230+255</f>
        <v>42872</v>
      </c>
      <c r="U230" s="11" t="s">
        <v>2290</v>
      </c>
      <c r="V230" s="20" t="s">
        <v>27</v>
      </c>
      <c r="W230" s="20" t="s">
        <v>1936</v>
      </c>
      <c r="X230" s="27" t="s">
        <v>1986</v>
      </c>
      <c r="Y230" s="27" t="s">
        <v>2261</v>
      </c>
      <c r="Z230" s="26" t="s">
        <v>2277</v>
      </c>
      <c r="AA230" s="17" t="s">
        <v>31</v>
      </c>
      <c r="AB230" s="3">
        <f t="shared" si="17"/>
        <v>42799</v>
      </c>
      <c r="AC230" s="3">
        <v>43004</v>
      </c>
      <c r="AD230" s="3">
        <f t="shared" si="18"/>
        <v>43187</v>
      </c>
      <c r="AE230" s="21">
        <v>43279</v>
      </c>
      <c r="AF230" s="4" t="s">
        <v>2293</v>
      </c>
      <c r="AG230" s="3">
        <v>43433</v>
      </c>
      <c r="AH230" s="3">
        <v>43406</v>
      </c>
      <c r="AI230" s="4" t="s">
        <v>2502</v>
      </c>
      <c r="AJ230" s="4"/>
      <c r="AK230" s="4" t="s">
        <v>2512</v>
      </c>
      <c r="AN230" s="19">
        <v>9556544990</v>
      </c>
      <c r="AO230" s="19">
        <v>9556544990</v>
      </c>
      <c r="AP230" s="19" t="s">
        <v>1504</v>
      </c>
      <c r="AQ230" s="19" t="s">
        <v>1701</v>
      </c>
      <c r="AR230" s="19" t="e">
        <f>VLOOKUP(A230,#REF!,12,0)</f>
        <v>#REF!</v>
      </c>
      <c r="AS230" s="19" t="e">
        <f t="shared" si="19"/>
        <v>#REF!</v>
      </c>
      <c r="AX230" s="19" t="e">
        <v>#N/A</v>
      </c>
      <c r="AY230" s="19" t="b">
        <v>1</v>
      </c>
      <c r="AZ230" s="19">
        <v>8700</v>
      </c>
    </row>
    <row r="231" spans="1:52" ht="15" hidden="1" customHeight="1">
      <c r="A231" s="19" t="s">
        <v>2771</v>
      </c>
      <c r="C231" s="72">
        <f t="shared" si="15"/>
        <v>84028476722</v>
      </c>
      <c r="D231" s="11">
        <v>227</v>
      </c>
      <c r="E231" s="12" t="s">
        <v>25</v>
      </c>
      <c r="F231" s="12" t="s">
        <v>109</v>
      </c>
      <c r="G231" s="4" t="s">
        <v>100</v>
      </c>
      <c r="H231" s="4" t="s">
        <v>127</v>
      </c>
      <c r="I231" s="5" t="s">
        <v>628</v>
      </c>
      <c r="J231" s="6" t="s">
        <v>629</v>
      </c>
      <c r="K231" s="14" t="s">
        <v>1505</v>
      </c>
      <c r="L231" s="15" t="s">
        <v>1702</v>
      </c>
      <c r="M231" s="4" t="str">
        <f t="shared" si="16"/>
        <v>BARPADAR BHARUAMUNDA SINAPALI</v>
      </c>
      <c r="N231" s="20" t="s">
        <v>26</v>
      </c>
      <c r="O231" s="20">
        <v>20</v>
      </c>
      <c r="P231" s="20">
        <v>0</v>
      </c>
      <c r="Q231" s="35" t="s">
        <v>26</v>
      </c>
      <c r="R231" s="21">
        <v>42587</v>
      </c>
      <c r="S231" s="21">
        <v>42497</v>
      </c>
      <c r="T231" s="3">
        <v>42793</v>
      </c>
      <c r="U231" s="11" t="s">
        <v>2290</v>
      </c>
      <c r="V231" s="20" t="s">
        <v>27</v>
      </c>
      <c r="W231" s="20" t="s">
        <v>1936</v>
      </c>
      <c r="X231" s="27" t="s">
        <v>1987</v>
      </c>
      <c r="Y231" s="27" t="s">
        <v>2261</v>
      </c>
      <c r="Z231" s="26" t="s">
        <v>2277</v>
      </c>
      <c r="AA231" s="17" t="s">
        <v>31</v>
      </c>
      <c r="AB231" s="3">
        <f t="shared" si="17"/>
        <v>42679</v>
      </c>
      <c r="AC231" s="21">
        <v>43004</v>
      </c>
      <c r="AD231" s="3">
        <f t="shared" si="18"/>
        <v>43067</v>
      </c>
      <c r="AE231" s="18">
        <v>43188</v>
      </c>
      <c r="AF231" s="4" t="s">
        <v>2293</v>
      </c>
      <c r="AG231" s="3">
        <v>43406</v>
      </c>
      <c r="AH231" s="3">
        <v>43433</v>
      </c>
      <c r="AI231" s="4" t="s">
        <v>2502</v>
      </c>
      <c r="AJ231" s="4"/>
      <c r="AK231" s="4" t="s">
        <v>2512</v>
      </c>
      <c r="AN231" s="19">
        <v>8018461741</v>
      </c>
      <c r="AO231" s="19">
        <v>8018461741</v>
      </c>
      <c r="AP231" s="19" t="s">
        <v>1505</v>
      </c>
      <c r="AQ231" s="19" t="s">
        <v>1702</v>
      </c>
      <c r="AR231" s="19" t="e">
        <f>VLOOKUP(A231,#REF!,12,0)</f>
        <v>#REF!</v>
      </c>
      <c r="AS231" s="19" t="e">
        <f t="shared" si="19"/>
        <v>#REF!</v>
      </c>
      <c r="AX231" s="19" t="e">
        <v>#N/A</v>
      </c>
      <c r="AY231" s="19" t="b">
        <v>1</v>
      </c>
      <c r="AZ231" s="19">
        <v>9800</v>
      </c>
    </row>
    <row r="232" spans="1:52" ht="15" hidden="1" customHeight="1">
      <c r="A232" s="19" t="s">
        <v>2772</v>
      </c>
      <c r="C232" s="72">
        <f t="shared" si="15"/>
        <v>84028795273</v>
      </c>
      <c r="D232" s="11">
        <v>228</v>
      </c>
      <c r="E232" s="12" t="s">
        <v>25</v>
      </c>
      <c r="F232" s="12" t="s">
        <v>109</v>
      </c>
      <c r="G232" s="4" t="s">
        <v>100</v>
      </c>
      <c r="H232" s="4" t="s">
        <v>129</v>
      </c>
      <c r="I232" s="5" t="s">
        <v>70</v>
      </c>
      <c r="J232" s="6" t="s">
        <v>630</v>
      </c>
      <c r="K232" s="14" t="s">
        <v>3330</v>
      </c>
      <c r="L232" s="15" t="s">
        <v>1703</v>
      </c>
      <c r="M232" s="4" t="str">
        <f t="shared" si="16"/>
        <v>ARSAPADA BHARUAMUNDA SINAPALI</v>
      </c>
      <c r="N232" s="20" t="s">
        <v>26</v>
      </c>
      <c r="O232" s="20">
        <v>23</v>
      </c>
      <c r="P232" s="20">
        <v>0</v>
      </c>
      <c r="Q232" s="35" t="s">
        <v>26</v>
      </c>
      <c r="R232" s="21">
        <v>42669</v>
      </c>
      <c r="S232" s="21">
        <v>42607</v>
      </c>
      <c r="T232" s="3">
        <f>S232+255</f>
        <v>42862</v>
      </c>
      <c r="U232" s="11" t="s">
        <v>2290</v>
      </c>
      <c r="V232" s="20" t="s">
        <v>27</v>
      </c>
      <c r="W232" s="20" t="s">
        <v>1936</v>
      </c>
      <c r="X232" s="27" t="s">
        <v>1988</v>
      </c>
      <c r="Y232" s="27" t="s">
        <v>2261</v>
      </c>
      <c r="Z232" s="26" t="s">
        <v>2277</v>
      </c>
      <c r="AA232" s="17" t="s">
        <v>31</v>
      </c>
      <c r="AB232" s="3">
        <f t="shared" si="17"/>
        <v>42789</v>
      </c>
      <c r="AC232" s="21">
        <v>43038</v>
      </c>
      <c r="AD232" s="3">
        <f t="shared" si="18"/>
        <v>43177</v>
      </c>
      <c r="AE232" s="21">
        <v>43279</v>
      </c>
      <c r="AF232" s="4" t="s">
        <v>2293</v>
      </c>
      <c r="AG232" s="3">
        <v>43406</v>
      </c>
      <c r="AH232" s="3">
        <v>43406</v>
      </c>
      <c r="AI232" s="4" t="s">
        <v>2502</v>
      </c>
      <c r="AJ232" s="4"/>
      <c r="AK232" s="4" t="s">
        <v>2512</v>
      </c>
      <c r="AN232" s="19">
        <v>9078485096</v>
      </c>
      <c r="AO232" s="19">
        <v>9078485096</v>
      </c>
      <c r="AP232" s="19" t="s">
        <v>3330</v>
      </c>
      <c r="AQ232" s="19" t="s">
        <v>1703</v>
      </c>
      <c r="AR232" s="19" t="e">
        <f>VLOOKUP(A232,#REF!,12,0)</f>
        <v>#REF!</v>
      </c>
      <c r="AS232" s="19" t="e">
        <f t="shared" si="19"/>
        <v>#REF!</v>
      </c>
      <c r="AX232" s="19" t="e">
        <v>#N/A</v>
      </c>
      <c r="AY232" s="19" t="b">
        <v>1</v>
      </c>
      <c r="AZ232" s="19">
        <v>900</v>
      </c>
    </row>
    <row r="233" spans="1:52" ht="15" hidden="1" customHeight="1">
      <c r="A233" s="19" t="s">
        <v>2773</v>
      </c>
      <c r="C233" s="72">
        <f t="shared" si="15"/>
        <v>84028795397</v>
      </c>
      <c r="D233" s="11">
        <v>229</v>
      </c>
      <c r="E233" s="12" t="s">
        <v>25</v>
      </c>
      <c r="F233" s="12" t="s">
        <v>109</v>
      </c>
      <c r="G233" s="4" t="s">
        <v>100</v>
      </c>
      <c r="H233" s="4" t="s">
        <v>134</v>
      </c>
      <c r="I233" s="5" t="s">
        <v>631</v>
      </c>
      <c r="J233" s="6" t="s">
        <v>632</v>
      </c>
      <c r="K233" s="14" t="s">
        <v>1506</v>
      </c>
      <c r="L233" s="15" t="s">
        <v>1704</v>
      </c>
      <c r="M233" s="4" t="str">
        <f t="shared" si="16"/>
        <v>LIT-HARIJANPADA BHARUAMUNDA SINAPALI</v>
      </c>
      <c r="N233" s="20" t="s">
        <v>26</v>
      </c>
      <c r="O233" s="20">
        <v>21</v>
      </c>
      <c r="P233" s="20">
        <v>0</v>
      </c>
      <c r="Q233" s="35" t="s">
        <v>26</v>
      </c>
      <c r="R233" s="21">
        <v>42689</v>
      </c>
      <c r="S233" s="21">
        <v>42618</v>
      </c>
      <c r="T233" s="3">
        <f>S233+255</f>
        <v>42873</v>
      </c>
      <c r="U233" s="11" t="s">
        <v>2290</v>
      </c>
      <c r="V233" s="20" t="s">
        <v>27</v>
      </c>
      <c r="W233" s="20" t="s">
        <v>1936</v>
      </c>
      <c r="X233" s="27" t="s">
        <v>1989</v>
      </c>
      <c r="Y233" s="27" t="s">
        <v>2261</v>
      </c>
      <c r="Z233" s="26" t="s">
        <v>2277</v>
      </c>
      <c r="AA233" s="17" t="s">
        <v>31</v>
      </c>
      <c r="AB233" s="3">
        <f t="shared" si="17"/>
        <v>42800</v>
      </c>
      <c r="AC233" s="3">
        <v>43004</v>
      </c>
      <c r="AD233" s="3">
        <f t="shared" si="18"/>
        <v>43188</v>
      </c>
      <c r="AE233" s="21">
        <v>43279</v>
      </c>
      <c r="AF233" s="4" t="s">
        <v>2293</v>
      </c>
      <c r="AG233" s="3">
        <v>43406</v>
      </c>
      <c r="AH233" s="3">
        <v>43433</v>
      </c>
      <c r="AI233" s="4" t="s">
        <v>2502</v>
      </c>
      <c r="AJ233" s="7"/>
      <c r="AK233" s="4" t="s">
        <v>2512</v>
      </c>
      <c r="AN233" s="19">
        <v>6370470729</v>
      </c>
      <c r="AO233" s="19">
        <v>6370470729</v>
      </c>
      <c r="AP233" s="19" t="s">
        <v>1506</v>
      </c>
      <c r="AQ233" s="19" t="s">
        <v>1704</v>
      </c>
      <c r="AR233" s="19" t="e">
        <f>VLOOKUP(A233,#REF!,12,0)</f>
        <v>#REF!</v>
      </c>
      <c r="AS233" s="19" t="e">
        <f t="shared" si="19"/>
        <v>#REF!</v>
      </c>
      <c r="AX233" s="19" t="e">
        <v>#N/A</v>
      </c>
      <c r="AY233" s="19" t="b">
        <v>1</v>
      </c>
      <c r="AZ233" s="19">
        <v>2000</v>
      </c>
    </row>
    <row r="234" spans="1:52" ht="15" hidden="1" customHeight="1">
      <c r="A234" s="19" t="s">
        <v>2774</v>
      </c>
      <c r="C234" s="72">
        <f t="shared" si="15"/>
        <v>84029079983</v>
      </c>
      <c r="D234" s="11">
        <v>230</v>
      </c>
      <c r="E234" s="12" t="s">
        <v>25</v>
      </c>
      <c r="F234" s="12" t="s">
        <v>109</v>
      </c>
      <c r="G234" s="4" t="s">
        <v>100</v>
      </c>
      <c r="H234" s="4" t="s">
        <v>127</v>
      </c>
      <c r="I234" s="5" t="s">
        <v>633</v>
      </c>
      <c r="J234" s="14" t="s">
        <v>634</v>
      </c>
      <c r="K234" s="14" t="s">
        <v>1507</v>
      </c>
      <c r="L234" s="15" t="s">
        <v>1705</v>
      </c>
      <c r="M234" s="4" t="str">
        <f t="shared" si="16"/>
        <v>BARPADAR BHARUAMUNDA SINAPALI</v>
      </c>
      <c r="N234" s="20" t="s">
        <v>26</v>
      </c>
      <c r="O234" s="20">
        <v>20</v>
      </c>
      <c r="P234" s="20">
        <v>0</v>
      </c>
      <c r="Q234" s="35" t="s">
        <v>26</v>
      </c>
      <c r="R234" s="21">
        <v>42678</v>
      </c>
      <c r="S234" s="21">
        <v>42579</v>
      </c>
      <c r="T234" s="3">
        <v>42865</v>
      </c>
      <c r="U234" s="11" t="s">
        <v>2290</v>
      </c>
      <c r="V234" s="20" t="s">
        <v>27</v>
      </c>
      <c r="W234" s="20" t="s">
        <v>1936</v>
      </c>
      <c r="X234" s="27" t="s">
        <v>1990</v>
      </c>
      <c r="Y234" s="27" t="s">
        <v>2261</v>
      </c>
      <c r="Z234" s="26" t="s">
        <v>2277</v>
      </c>
      <c r="AA234" s="17" t="s">
        <v>31</v>
      </c>
      <c r="AB234" s="3">
        <f t="shared" si="17"/>
        <v>42761</v>
      </c>
      <c r="AC234" s="3">
        <v>43004</v>
      </c>
      <c r="AD234" s="3">
        <f t="shared" si="18"/>
        <v>43149</v>
      </c>
      <c r="AE234" s="18">
        <v>43188</v>
      </c>
      <c r="AF234" s="4" t="s">
        <v>2293</v>
      </c>
      <c r="AG234" s="3">
        <v>43406</v>
      </c>
      <c r="AH234" s="3">
        <v>43433</v>
      </c>
      <c r="AI234" s="4" t="s">
        <v>2502</v>
      </c>
      <c r="AJ234" s="7"/>
      <c r="AK234" s="4" t="s">
        <v>2512</v>
      </c>
      <c r="AN234" s="19">
        <v>7751881628</v>
      </c>
      <c r="AO234" s="19">
        <v>7751881628</v>
      </c>
      <c r="AP234" s="19" t="s">
        <v>1507</v>
      </c>
      <c r="AQ234" s="19" t="s">
        <v>1705</v>
      </c>
      <c r="AR234" s="19" t="e">
        <f>VLOOKUP(A234,#REF!,12,0)</f>
        <v>#REF!</v>
      </c>
      <c r="AS234" s="19" t="e">
        <f t="shared" si="19"/>
        <v>#REF!</v>
      </c>
      <c r="AX234" s="19" t="e">
        <v>#N/A</v>
      </c>
      <c r="AY234" s="19" t="b">
        <v>1</v>
      </c>
      <c r="AZ234" s="19">
        <v>3100</v>
      </c>
    </row>
    <row r="235" spans="1:52" ht="15" hidden="1" customHeight="1">
      <c r="A235" s="19" t="s">
        <v>2775</v>
      </c>
      <c r="C235" s="72">
        <f t="shared" si="15"/>
        <v>84029439847</v>
      </c>
      <c r="D235" s="11">
        <v>231</v>
      </c>
      <c r="E235" s="12" t="s">
        <v>25</v>
      </c>
      <c r="F235" s="12" t="s">
        <v>109</v>
      </c>
      <c r="G235" s="4" t="s">
        <v>100</v>
      </c>
      <c r="H235" s="4" t="s">
        <v>126</v>
      </c>
      <c r="I235" s="5" t="s">
        <v>635</v>
      </c>
      <c r="J235" s="14" t="s">
        <v>636</v>
      </c>
      <c r="K235" s="14" t="s">
        <v>1500</v>
      </c>
      <c r="L235" s="15" t="s">
        <v>1706</v>
      </c>
      <c r="M235" s="4" t="str">
        <f t="shared" si="16"/>
        <v>KOKPADAR BHARUAMUNDA SINAPALI</v>
      </c>
      <c r="N235" s="20" t="s">
        <v>26</v>
      </c>
      <c r="O235" s="20">
        <v>20</v>
      </c>
      <c r="P235" s="20">
        <v>0</v>
      </c>
      <c r="Q235" s="35" t="s">
        <v>26</v>
      </c>
      <c r="R235" s="21">
        <v>42649</v>
      </c>
      <c r="S235" s="21">
        <v>42588</v>
      </c>
      <c r="T235" s="3">
        <v>42860</v>
      </c>
      <c r="U235" s="11" t="s">
        <v>2290</v>
      </c>
      <c r="V235" s="20" t="s">
        <v>27</v>
      </c>
      <c r="W235" s="20" t="s">
        <v>1936</v>
      </c>
      <c r="X235" s="27" t="s">
        <v>1991</v>
      </c>
      <c r="Y235" s="27" t="s">
        <v>2261</v>
      </c>
      <c r="Z235" s="26" t="s">
        <v>2277</v>
      </c>
      <c r="AA235" s="17" t="s">
        <v>31</v>
      </c>
      <c r="AB235" s="3">
        <f t="shared" si="17"/>
        <v>42770</v>
      </c>
      <c r="AC235" s="3">
        <v>43004</v>
      </c>
      <c r="AD235" s="3">
        <f t="shared" si="18"/>
        <v>43158</v>
      </c>
      <c r="AE235" s="18">
        <v>43188</v>
      </c>
      <c r="AF235" s="4" t="s">
        <v>2293</v>
      </c>
      <c r="AG235" s="3">
        <v>43433</v>
      </c>
      <c r="AH235" s="3">
        <v>43433</v>
      </c>
      <c r="AI235" s="4" t="s">
        <v>2502</v>
      </c>
      <c r="AJ235" s="4"/>
      <c r="AK235" s="4" t="s">
        <v>2512</v>
      </c>
      <c r="AN235" s="19">
        <v>7077662411</v>
      </c>
      <c r="AO235" s="19">
        <v>7077662411</v>
      </c>
      <c r="AP235" s="19" t="s">
        <v>1500</v>
      </c>
      <c r="AQ235" s="19" t="s">
        <v>1706</v>
      </c>
      <c r="AR235" s="19" t="e">
        <f>VLOOKUP(A235,#REF!,12,0)</f>
        <v>#REF!</v>
      </c>
      <c r="AS235" s="19" t="e">
        <f t="shared" si="19"/>
        <v>#REF!</v>
      </c>
      <c r="AX235" s="19" t="e">
        <v>#N/A</v>
      </c>
      <c r="AY235" s="19" t="b">
        <v>1</v>
      </c>
      <c r="AZ235" s="19">
        <v>4200</v>
      </c>
    </row>
    <row r="236" spans="1:52" ht="15" hidden="1" customHeight="1">
      <c r="A236" s="19" t="s">
        <v>2776</v>
      </c>
      <c r="C236" s="72">
        <f t="shared" si="15"/>
        <v>84029529356</v>
      </c>
      <c r="D236" s="11">
        <v>232</v>
      </c>
      <c r="E236" s="12" t="s">
        <v>25</v>
      </c>
      <c r="F236" s="12" t="s">
        <v>109</v>
      </c>
      <c r="G236" s="4" t="s">
        <v>100</v>
      </c>
      <c r="H236" s="4" t="s">
        <v>126</v>
      </c>
      <c r="I236" s="5" t="s">
        <v>637</v>
      </c>
      <c r="J236" s="14" t="s">
        <v>638</v>
      </c>
      <c r="K236" s="14" t="s">
        <v>1508</v>
      </c>
      <c r="L236" s="15" t="s">
        <v>1707</v>
      </c>
      <c r="M236" s="4" t="str">
        <f t="shared" si="16"/>
        <v>KOKPADAR BHARUAMUNDA SINAPALI</v>
      </c>
      <c r="N236" s="20" t="s">
        <v>26</v>
      </c>
      <c r="O236" s="20">
        <v>20</v>
      </c>
      <c r="P236" s="20">
        <v>0</v>
      </c>
      <c r="Q236" s="35" t="s">
        <v>26</v>
      </c>
      <c r="R236" s="21">
        <v>42649</v>
      </c>
      <c r="S236" s="21">
        <v>42590</v>
      </c>
      <c r="T236" s="3">
        <v>42883</v>
      </c>
      <c r="U236" s="11" t="s">
        <v>2290</v>
      </c>
      <c r="V236" s="20" t="s">
        <v>27</v>
      </c>
      <c r="W236" s="20" t="s">
        <v>1936</v>
      </c>
      <c r="X236" s="27" t="s">
        <v>1992</v>
      </c>
      <c r="Y236" s="27" t="s">
        <v>2261</v>
      </c>
      <c r="Z236" s="26" t="s">
        <v>2277</v>
      </c>
      <c r="AA236" s="17" t="s">
        <v>31</v>
      </c>
      <c r="AB236" s="3">
        <f t="shared" si="17"/>
        <v>42772</v>
      </c>
      <c r="AC236" s="3">
        <v>43004</v>
      </c>
      <c r="AD236" s="3">
        <f t="shared" si="18"/>
        <v>43160</v>
      </c>
      <c r="AE236" s="18">
        <v>43188</v>
      </c>
      <c r="AF236" s="4" t="s">
        <v>2293</v>
      </c>
      <c r="AG236" s="3">
        <v>43433</v>
      </c>
      <c r="AH236" s="3">
        <v>43433</v>
      </c>
      <c r="AI236" s="4" t="s">
        <v>2502</v>
      </c>
      <c r="AJ236" s="7"/>
      <c r="AK236" s="4" t="s">
        <v>2512</v>
      </c>
      <c r="AN236" s="19">
        <v>7327946990</v>
      </c>
      <c r="AO236" s="19">
        <v>7327946990</v>
      </c>
      <c r="AP236" s="19" t="s">
        <v>1508</v>
      </c>
      <c r="AQ236" s="19" t="s">
        <v>1707</v>
      </c>
      <c r="AR236" s="19" t="e">
        <f>VLOOKUP(A236,#REF!,12,0)</f>
        <v>#REF!</v>
      </c>
      <c r="AS236" s="19" t="e">
        <f t="shared" si="19"/>
        <v>#REF!</v>
      </c>
      <c r="AX236" s="19" t="e">
        <v>#N/A</v>
      </c>
      <c r="AY236" s="19" t="b">
        <v>1</v>
      </c>
      <c r="AZ236" s="19">
        <v>5300</v>
      </c>
    </row>
    <row r="237" spans="1:52" s="10" customFormat="1" ht="15" hidden="1" customHeight="1">
      <c r="A237" s="19" t="s">
        <v>2777</v>
      </c>
      <c r="B237" s="19"/>
      <c r="C237" s="72">
        <f t="shared" si="15"/>
        <v>84029614254</v>
      </c>
      <c r="D237" s="11">
        <v>233</v>
      </c>
      <c r="E237" s="12" t="s">
        <v>25</v>
      </c>
      <c r="F237" s="12" t="s">
        <v>109</v>
      </c>
      <c r="G237" s="4" t="s">
        <v>100</v>
      </c>
      <c r="H237" s="4" t="s">
        <v>127</v>
      </c>
      <c r="I237" s="5" t="s">
        <v>639</v>
      </c>
      <c r="J237" s="14" t="s">
        <v>640</v>
      </c>
      <c r="K237" s="14" t="s">
        <v>1509</v>
      </c>
      <c r="L237" s="15" t="s">
        <v>1708</v>
      </c>
      <c r="M237" s="4" t="str">
        <f t="shared" si="16"/>
        <v>BARPADAR BHARUAMUNDA SINAPALI</v>
      </c>
      <c r="N237" s="20" t="s">
        <v>26</v>
      </c>
      <c r="O237" s="20">
        <v>20</v>
      </c>
      <c r="P237" s="20">
        <v>0</v>
      </c>
      <c r="Q237" s="35" t="s">
        <v>26</v>
      </c>
      <c r="R237" s="21">
        <v>42587</v>
      </c>
      <c r="S237" s="21">
        <v>42530</v>
      </c>
      <c r="T237" s="3">
        <v>42817</v>
      </c>
      <c r="U237" s="11" t="s">
        <v>2291</v>
      </c>
      <c r="V237" s="20" t="s">
        <v>27</v>
      </c>
      <c r="W237" s="20" t="s">
        <v>1936</v>
      </c>
      <c r="X237" s="27" t="s">
        <v>1993</v>
      </c>
      <c r="Y237" s="27" t="s">
        <v>2261</v>
      </c>
      <c r="Z237" s="26" t="s">
        <v>2277</v>
      </c>
      <c r="AA237" s="17" t="s">
        <v>31</v>
      </c>
      <c r="AB237" s="3">
        <f t="shared" si="17"/>
        <v>42712</v>
      </c>
      <c r="AC237" s="3">
        <v>43004</v>
      </c>
      <c r="AD237" s="3">
        <f t="shared" si="18"/>
        <v>43100</v>
      </c>
      <c r="AE237" s="18">
        <v>43188</v>
      </c>
      <c r="AF237" s="4" t="s">
        <v>2293</v>
      </c>
      <c r="AG237" s="3">
        <v>43433</v>
      </c>
      <c r="AH237" s="3">
        <v>43433</v>
      </c>
      <c r="AI237" s="4" t="s">
        <v>2502</v>
      </c>
      <c r="AJ237" s="7"/>
      <c r="AK237" s="4" t="s">
        <v>2512</v>
      </c>
      <c r="AL237" s="19"/>
      <c r="AM237" s="19"/>
      <c r="AN237" s="19">
        <v>7749849966</v>
      </c>
      <c r="AO237" s="19">
        <v>7749849966</v>
      </c>
      <c r="AP237" s="19" t="s">
        <v>1509</v>
      </c>
      <c r="AQ237" s="19" t="s">
        <v>1708</v>
      </c>
      <c r="AR237" s="19" t="e">
        <f>VLOOKUP(A237,#REF!,12,0)</f>
        <v>#REF!</v>
      </c>
      <c r="AS237" s="19" t="e">
        <f t="shared" si="19"/>
        <v>#REF!</v>
      </c>
      <c r="AX237" s="19" t="e">
        <v>#N/A</v>
      </c>
      <c r="AY237" s="19" t="b">
        <v>1</v>
      </c>
      <c r="AZ237" s="19">
        <v>6400</v>
      </c>
    </row>
    <row r="238" spans="1:52" s="10" customFormat="1" ht="15" hidden="1" customHeight="1">
      <c r="A238" s="19" t="s">
        <v>2778</v>
      </c>
      <c r="B238" s="19"/>
      <c r="C238" s="72">
        <f t="shared" si="15"/>
        <v>84029871426</v>
      </c>
      <c r="D238" s="11">
        <v>234</v>
      </c>
      <c r="E238" s="12" t="s">
        <v>25</v>
      </c>
      <c r="F238" s="12" t="s">
        <v>109</v>
      </c>
      <c r="G238" s="4" t="s">
        <v>100</v>
      </c>
      <c r="H238" s="4" t="s">
        <v>125</v>
      </c>
      <c r="I238" s="4" t="s">
        <v>641</v>
      </c>
      <c r="J238" s="33" t="s">
        <v>642</v>
      </c>
      <c r="K238" s="33" t="s">
        <v>1510</v>
      </c>
      <c r="L238" s="34" t="s">
        <v>1709</v>
      </c>
      <c r="M238" s="4" t="str">
        <f t="shared" si="16"/>
        <v>NUAPADA-I BHARUAMUNDA SINAPALI</v>
      </c>
      <c r="N238" s="11" t="s">
        <v>26</v>
      </c>
      <c r="O238" s="11">
        <v>20</v>
      </c>
      <c r="P238" s="11">
        <v>0</v>
      </c>
      <c r="Q238" s="35" t="s">
        <v>26</v>
      </c>
      <c r="R238" s="3">
        <v>42689</v>
      </c>
      <c r="S238" s="3">
        <v>42634</v>
      </c>
      <c r="T238" s="3">
        <v>42903</v>
      </c>
      <c r="U238" s="11" t="s">
        <v>2291</v>
      </c>
      <c r="V238" s="11" t="s">
        <v>27</v>
      </c>
      <c r="W238" s="11" t="s">
        <v>1936</v>
      </c>
      <c r="X238" s="16" t="s">
        <v>1994</v>
      </c>
      <c r="Y238" s="16" t="s">
        <v>2261</v>
      </c>
      <c r="Z238" s="16" t="s">
        <v>2277</v>
      </c>
      <c r="AA238" s="35" t="s">
        <v>31</v>
      </c>
      <c r="AB238" s="3">
        <f t="shared" si="17"/>
        <v>42816</v>
      </c>
      <c r="AC238" s="3">
        <v>43004</v>
      </c>
      <c r="AD238" s="3">
        <f t="shared" si="18"/>
        <v>43204</v>
      </c>
      <c r="AE238" s="3">
        <v>43325</v>
      </c>
      <c r="AF238" s="11" t="s">
        <v>2293</v>
      </c>
      <c r="AG238" s="3">
        <v>43433</v>
      </c>
      <c r="AH238" s="3">
        <v>43406</v>
      </c>
      <c r="AI238" s="4" t="s">
        <v>2502</v>
      </c>
      <c r="AJ238" s="4"/>
      <c r="AK238" s="4" t="s">
        <v>2512</v>
      </c>
      <c r="AL238" s="19"/>
      <c r="AM238" s="19"/>
      <c r="AN238" s="19">
        <v>8658746177</v>
      </c>
      <c r="AO238" s="19">
        <v>8658746177</v>
      </c>
      <c r="AP238" s="19" t="s">
        <v>1510</v>
      </c>
      <c r="AQ238" s="19" t="s">
        <v>1709</v>
      </c>
      <c r="AR238" s="19" t="e">
        <f>VLOOKUP(A238,#REF!,12,0)</f>
        <v>#REF!</v>
      </c>
      <c r="AS238" s="19" t="e">
        <f t="shared" si="19"/>
        <v>#REF!</v>
      </c>
      <c r="AX238" s="19" t="e">
        <v>#N/A</v>
      </c>
      <c r="AY238" s="19" t="b">
        <v>1</v>
      </c>
      <c r="AZ238" s="19">
        <v>7500</v>
      </c>
    </row>
    <row r="239" spans="1:52" s="10" customFormat="1" ht="15" hidden="1" customHeight="1">
      <c r="A239" s="19" t="s">
        <v>2779</v>
      </c>
      <c r="B239" s="19"/>
      <c r="C239" s="72">
        <f t="shared" si="15"/>
        <v>84030155602</v>
      </c>
      <c r="D239" s="11">
        <v>235</v>
      </c>
      <c r="E239" s="12" t="s">
        <v>25</v>
      </c>
      <c r="F239" s="12" t="s">
        <v>109</v>
      </c>
      <c r="G239" s="4" t="s">
        <v>100</v>
      </c>
      <c r="H239" s="4" t="s">
        <v>124</v>
      </c>
      <c r="I239" s="4" t="s">
        <v>643</v>
      </c>
      <c r="J239" s="33" t="s">
        <v>644</v>
      </c>
      <c r="K239" s="33" t="s">
        <v>3331</v>
      </c>
      <c r="L239" s="34" t="s">
        <v>1710</v>
      </c>
      <c r="M239" s="4" t="str">
        <f t="shared" si="16"/>
        <v>JARELPADAR BHARUAMUNDA SINAPALI</v>
      </c>
      <c r="N239" s="11" t="s">
        <v>26</v>
      </c>
      <c r="O239" s="11">
        <v>20</v>
      </c>
      <c r="P239" s="11">
        <v>0</v>
      </c>
      <c r="Q239" s="35" t="s">
        <v>26</v>
      </c>
      <c r="R239" s="3">
        <v>42692</v>
      </c>
      <c r="S239" s="3">
        <v>42617</v>
      </c>
      <c r="T239" s="3">
        <v>42887</v>
      </c>
      <c r="U239" s="11" t="s">
        <v>2290</v>
      </c>
      <c r="V239" s="11" t="s">
        <v>27</v>
      </c>
      <c r="W239" s="11" t="s">
        <v>1936</v>
      </c>
      <c r="X239" s="16" t="s">
        <v>1995</v>
      </c>
      <c r="Y239" s="16" t="s">
        <v>2261</v>
      </c>
      <c r="Z239" s="16" t="s">
        <v>2277</v>
      </c>
      <c r="AA239" s="35" t="s">
        <v>31</v>
      </c>
      <c r="AB239" s="3">
        <f t="shared" si="17"/>
        <v>42799</v>
      </c>
      <c r="AC239" s="3">
        <v>43004</v>
      </c>
      <c r="AD239" s="3">
        <f t="shared" si="18"/>
        <v>43187</v>
      </c>
      <c r="AE239" s="3">
        <v>43325</v>
      </c>
      <c r="AF239" s="11" t="s">
        <v>2293</v>
      </c>
      <c r="AG239" s="3">
        <v>43433</v>
      </c>
      <c r="AH239" s="3">
        <v>43433</v>
      </c>
      <c r="AI239" s="4" t="s">
        <v>2502</v>
      </c>
      <c r="AJ239" s="4"/>
      <c r="AK239" s="4" t="s">
        <v>2512</v>
      </c>
      <c r="AL239" s="19"/>
      <c r="AM239" s="19"/>
      <c r="AN239" s="19">
        <v>9555670898</v>
      </c>
      <c r="AO239" s="19">
        <v>9555670898</v>
      </c>
      <c r="AP239" s="19" t="s">
        <v>3331</v>
      </c>
      <c r="AQ239" s="19" t="s">
        <v>1710</v>
      </c>
      <c r="AR239" s="19" t="e">
        <f>VLOOKUP(A239,#REF!,12,0)</f>
        <v>#REF!</v>
      </c>
      <c r="AS239" s="19" t="e">
        <f t="shared" si="19"/>
        <v>#REF!</v>
      </c>
      <c r="AX239" s="19" t="e">
        <v>#N/A</v>
      </c>
      <c r="AY239" s="19" t="b">
        <v>1</v>
      </c>
      <c r="AZ239" s="19">
        <v>8600</v>
      </c>
    </row>
    <row r="240" spans="1:52" s="10" customFormat="1" ht="15" hidden="1" customHeight="1">
      <c r="A240" s="19" t="s">
        <v>2780</v>
      </c>
      <c r="B240" s="19"/>
      <c r="C240" s="72">
        <f t="shared" si="15"/>
        <v>84011770880</v>
      </c>
      <c r="D240" s="11">
        <v>236</v>
      </c>
      <c r="E240" s="12" t="s">
        <v>25</v>
      </c>
      <c r="F240" s="12" t="s">
        <v>109</v>
      </c>
      <c r="G240" s="4" t="s">
        <v>112</v>
      </c>
      <c r="H240" s="4" t="s">
        <v>212</v>
      </c>
      <c r="I240" s="4" t="s">
        <v>645</v>
      </c>
      <c r="J240" s="33" t="s">
        <v>1279</v>
      </c>
      <c r="K240" s="33" t="s">
        <v>3332</v>
      </c>
      <c r="L240" s="34" t="s">
        <v>1711</v>
      </c>
      <c r="M240" s="4" t="str">
        <f t="shared" si="16"/>
        <v>TALPADA GANDABAHALI SINAPALI</v>
      </c>
      <c r="N240" s="11" t="s">
        <v>26</v>
      </c>
      <c r="O240" s="11">
        <v>22</v>
      </c>
      <c r="P240" s="11">
        <v>1</v>
      </c>
      <c r="Q240" s="35" t="s">
        <v>26</v>
      </c>
      <c r="R240" s="3">
        <v>42741</v>
      </c>
      <c r="S240" s="3">
        <v>42677</v>
      </c>
      <c r="T240" s="3">
        <v>42948</v>
      </c>
      <c r="U240" s="11" t="s">
        <v>2290</v>
      </c>
      <c r="V240" s="11" t="s">
        <v>27</v>
      </c>
      <c r="W240" s="11" t="s">
        <v>1936</v>
      </c>
      <c r="X240" s="16" t="s">
        <v>1996</v>
      </c>
      <c r="Y240" s="16" t="s">
        <v>2261</v>
      </c>
      <c r="Z240" s="16" t="s">
        <v>2277</v>
      </c>
      <c r="AA240" s="35" t="s">
        <v>31</v>
      </c>
      <c r="AB240" s="3">
        <f t="shared" si="17"/>
        <v>42859</v>
      </c>
      <c r="AC240" s="3">
        <v>43004</v>
      </c>
      <c r="AD240" s="3">
        <f t="shared" si="18"/>
        <v>43247</v>
      </c>
      <c r="AE240" s="3">
        <v>43325</v>
      </c>
      <c r="AF240" s="11" t="s">
        <v>2293</v>
      </c>
      <c r="AG240" s="3">
        <v>43406</v>
      </c>
      <c r="AH240" s="3">
        <v>43433</v>
      </c>
      <c r="AI240" s="4" t="s">
        <v>2502</v>
      </c>
      <c r="AJ240" s="7"/>
      <c r="AK240" s="4" t="s">
        <v>2512</v>
      </c>
      <c r="AL240" s="19"/>
      <c r="AM240" s="19"/>
      <c r="AN240" s="19">
        <v>9078478840</v>
      </c>
      <c r="AO240" s="19">
        <v>9078478840</v>
      </c>
      <c r="AP240" s="19" t="s">
        <v>3332</v>
      </c>
      <c r="AQ240" s="19" t="s">
        <v>1711</v>
      </c>
      <c r="AR240" s="19" t="e">
        <f>VLOOKUP(A240,#REF!,12,0)</f>
        <v>#REF!</v>
      </c>
      <c r="AS240" s="19" t="e">
        <f t="shared" si="19"/>
        <v>#REF!</v>
      </c>
      <c r="AX240" s="19" t="e">
        <v>#N/A</v>
      </c>
      <c r="AY240" s="19" t="b">
        <v>1</v>
      </c>
      <c r="AZ240" s="19">
        <v>9700</v>
      </c>
    </row>
    <row r="241" spans="1:52" s="10" customFormat="1" ht="15" hidden="1" customHeight="1">
      <c r="A241" s="19" t="s">
        <v>2781</v>
      </c>
      <c r="B241" s="19"/>
      <c r="C241" s="72">
        <f t="shared" si="15"/>
        <v>84013950963</v>
      </c>
      <c r="D241" s="11">
        <v>237</v>
      </c>
      <c r="E241" s="12" t="s">
        <v>25</v>
      </c>
      <c r="F241" s="12" t="s">
        <v>109</v>
      </c>
      <c r="G241" s="4" t="s">
        <v>112</v>
      </c>
      <c r="H241" s="4" t="s">
        <v>212</v>
      </c>
      <c r="I241" s="4" t="s">
        <v>646</v>
      </c>
      <c r="J241" s="33" t="s">
        <v>647</v>
      </c>
      <c r="K241" s="33" t="s">
        <v>3333</v>
      </c>
      <c r="L241" s="34"/>
      <c r="M241" s="4" t="str">
        <f t="shared" si="16"/>
        <v>TALPADA GANDABAHALI SINAPALI</v>
      </c>
      <c r="N241" s="11" t="s">
        <v>26</v>
      </c>
      <c r="O241" s="11">
        <v>24</v>
      </c>
      <c r="P241" s="11">
        <v>1</v>
      </c>
      <c r="Q241" s="35" t="s">
        <v>26</v>
      </c>
      <c r="R241" s="3">
        <v>42678</v>
      </c>
      <c r="S241" s="3">
        <v>42624</v>
      </c>
      <c r="T241" s="3">
        <v>42896</v>
      </c>
      <c r="U241" s="11" t="s">
        <v>2291</v>
      </c>
      <c r="V241" s="11" t="s">
        <v>27</v>
      </c>
      <c r="W241" s="11" t="s">
        <v>1936</v>
      </c>
      <c r="X241" s="16" t="s">
        <v>1997</v>
      </c>
      <c r="Y241" s="16" t="s">
        <v>2261</v>
      </c>
      <c r="Z241" s="16" t="s">
        <v>2277</v>
      </c>
      <c r="AA241" s="35" t="s">
        <v>31</v>
      </c>
      <c r="AB241" s="3">
        <f t="shared" si="17"/>
        <v>42806</v>
      </c>
      <c r="AC241" s="3">
        <v>43004</v>
      </c>
      <c r="AD241" s="3">
        <f t="shared" si="18"/>
        <v>43194</v>
      </c>
      <c r="AE241" s="3">
        <v>43325</v>
      </c>
      <c r="AF241" s="11" t="s">
        <v>2293</v>
      </c>
      <c r="AG241" s="3">
        <v>43406</v>
      </c>
      <c r="AH241" s="3">
        <v>43433</v>
      </c>
      <c r="AI241" s="4" t="s">
        <v>2502</v>
      </c>
      <c r="AJ241" s="7"/>
      <c r="AK241" s="4" t="s">
        <v>2512</v>
      </c>
      <c r="AL241" s="19"/>
      <c r="AM241" s="19"/>
      <c r="AN241" s="19">
        <v>6354677139</v>
      </c>
      <c r="AO241" s="19">
        <v>6354677139</v>
      </c>
      <c r="AP241" s="19" t="s">
        <v>3333</v>
      </c>
      <c r="AQ241" s="19">
        <v>0</v>
      </c>
      <c r="AR241" s="19" t="e">
        <f>VLOOKUP(A241,#REF!,12,0)</f>
        <v>#REF!</v>
      </c>
      <c r="AS241" s="19" t="e">
        <f t="shared" si="19"/>
        <v>#REF!</v>
      </c>
      <c r="AX241" s="19" t="e">
        <v>#N/A</v>
      </c>
      <c r="AY241" s="19" t="b">
        <v>1</v>
      </c>
      <c r="AZ241" s="19">
        <v>800</v>
      </c>
    </row>
    <row r="242" spans="1:52" s="10" customFormat="1" ht="15" hidden="1" customHeight="1">
      <c r="A242" s="19" t="s">
        <v>2782</v>
      </c>
      <c r="B242" s="19"/>
      <c r="C242" s="72">
        <f t="shared" si="15"/>
        <v>84013951059</v>
      </c>
      <c r="D242" s="11">
        <v>238</v>
      </c>
      <c r="E242" s="12" t="s">
        <v>25</v>
      </c>
      <c r="F242" s="12" t="s">
        <v>109</v>
      </c>
      <c r="G242" s="4" t="s">
        <v>112</v>
      </c>
      <c r="H242" s="4" t="s">
        <v>213</v>
      </c>
      <c r="I242" s="4" t="s">
        <v>648</v>
      </c>
      <c r="J242" s="33" t="s">
        <v>649</v>
      </c>
      <c r="K242" s="33" t="s">
        <v>1511</v>
      </c>
      <c r="L242" s="34" t="s">
        <v>1712</v>
      </c>
      <c r="M242" s="4" t="str">
        <f t="shared" si="16"/>
        <v>MAKHAPADAR GANDABAHALI SINAPALI</v>
      </c>
      <c r="N242" s="11" t="s">
        <v>26</v>
      </c>
      <c r="O242" s="11">
        <v>24</v>
      </c>
      <c r="P242" s="11">
        <v>1</v>
      </c>
      <c r="Q242" s="35" t="s">
        <v>26</v>
      </c>
      <c r="R242" s="3">
        <v>42822</v>
      </c>
      <c r="S242" s="3">
        <v>42762</v>
      </c>
      <c r="T242" s="3">
        <v>43035</v>
      </c>
      <c r="U242" s="11" t="s">
        <v>2290</v>
      </c>
      <c r="V242" s="11" t="s">
        <v>27</v>
      </c>
      <c r="W242" s="11" t="s">
        <v>1936</v>
      </c>
      <c r="X242" s="16" t="s">
        <v>1998</v>
      </c>
      <c r="Y242" s="16" t="s">
        <v>2261</v>
      </c>
      <c r="Z242" s="16" t="s">
        <v>2277</v>
      </c>
      <c r="AA242" s="35" t="s">
        <v>31</v>
      </c>
      <c r="AB242" s="3">
        <f t="shared" si="17"/>
        <v>42944</v>
      </c>
      <c r="AC242" s="3">
        <v>43004</v>
      </c>
      <c r="AD242" s="3">
        <f t="shared" si="18"/>
        <v>43332</v>
      </c>
      <c r="AE242" s="3">
        <v>43409</v>
      </c>
      <c r="AF242" s="11" t="s">
        <v>2293</v>
      </c>
      <c r="AG242" s="3">
        <v>43433</v>
      </c>
      <c r="AH242" s="3">
        <v>43406</v>
      </c>
      <c r="AI242" s="4" t="s">
        <v>2502</v>
      </c>
      <c r="AJ242" s="4"/>
      <c r="AK242" s="4" t="s">
        <v>2512</v>
      </c>
      <c r="AL242" s="19"/>
      <c r="AM242" s="19"/>
      <c r="AN242" s="19">
        <v>8658358264</v>
      </c>
      <c r="AO242" s="19">
        <v>8658358264</v>
      </c>
      <c r="AP242" s="19" t="s">
        <v>1511</v>
      </c>
      <c r="AQ242" s="19" t="s">
        <v>1712</v>
      </c>
      <c r="AR242" s="19" t="e">
        <f>VLOOKUP(A242,#REF!,12,0)</f>
        <v>#REF!</v>
      </c>
      <c r="AS242" s="19" t="e">
        <f t="shared" si="19"/>
        <v>#REF!</v>
      </c>
      <c r="AX242" s="19" t="e">
        <v>#N/A</v>
      </c>
      <c r="AY242" s="19" t="b">
        <v>1</v>
      </c>
      <c r="AZ242" s="19">
        <v>1900</v>
      </c>
    </row>
    <row r="243" spans="1:52" s="10" customFormat="1" ht="15" hidden="1" customHeight="1">
      <c r="A243" s="19" t="s">
        <v>2783</v>
      </c>
      <c r="B243" s="19"/>
      <c r="C243" s="72">
        <f t="shared" si="15"/>
        <v>84018709841</v>
      </c>
      <c r="D243" s="11">
        <v>239</v>
      </c>
      <c r="E243" s="12" t="s">
        <v>25</v>
      </c>
      <c r="F243" s="12" t="s">
        <v>109</v>
      </c>
      <c r="G243" s="4" t="s">
        <v>112</v>
      </c>
      <c r="H243" s="29" t="s">
        <v>214</v>
      </c>
      <c r="I243" s="4" t="s">
        <v>650</v>
      </c>
      <c r="J243" s="33" t="s">
        <v>651</v>
      </c>
      <c r="K243" s="33" t="s">
        <v>3334</v>
      </c>
      <c r="L243" s="34" t="s">
        <v>1713</v>
      </c>
      <c r="M243" s="4" t="str">
        <f t="shared" si="16"/>
        <v>SALEPADA GANDABAHALI SINAPALI</v>
      </c>
      <c r="N243" s="11" t="s">
        <v>26</v>
      </c>
      <c r="O243" s="11">
        <v>22</v>
      </c>
      <c r="P243" s="11">
        <v>1</v>
      </c>
      <c r="Q243" s="35" t="s">
        <v>26</v>
      </c>
      <c r="R243" s="3">
        <v>42745</v>
      </c>
      <c r="S243" s="3">
        <v>42648</v>
      </c>
      <c r="T243" s="3">
        <v>42922</v>
      </c>
      <c r="U243" s="11" t="s">
        <v>2291</v>
      </c>
      <c r="V243" s="11" t="s">
        <v>27</v>
      </c>
      <c r="W243" s="11" t="s">
        <v>1936</v>
      </c>
      <c r="X243" s="16" t="s">
        <v>1999</v>
      </c>
      <c r="Y243" s="16" t="s">
        <v>2261</v>
      </c>
      <c r="Z243" s="16" t="s">
        <v>2277</v>
      </c>
      <c r="AA243" s="35" t="s">
        <v>31</v>
      </c>
      <c r="AB243" s="3">
        <f t="shared" si="17"/>
        <v>42830</v>
      </c>
      <c r="AC243" s="3">
        <v>43004</v>
      </c>
      <c r="AD243" s="3">
        <f t="shared" si="18"/>
        <v>43218</v>
      </c>
      <c r="AE243" s="3">
        <v>43325</v>
      </c>
      <c r="AF243" s="11" t="s">
        <v>2293</v>
      </c>
      <c r="AG243" s="3">
        <v>43406</v>
      </c>
      <c r="AH243" s="3">
        <v>43433</v>
      </c>
      <c r="AI243" s="4" t="s">
        <v>2502</v>
      </c>
      <c r="AJ243" s="7"/>
      <c r="AK243" s="4" t="s">
        <v>2512</v>
      </c>
      <c r="AL243" s="19"/>
      <c r="AM243" s="19"/>
      <c r="AN243" s="19">
        <v>9668205641</v>
      </c>
      <c r="AO243" s="19">
        <v>9668205641</v>
      </c>
      <c r="AP243" s="19" t="s">
        <v>3334</v>
      </c>
      <c r="AQ243" s="19" t="s">
        <v>1713</v>
      </c>
      <c r="AR243" s="19" t="e">
        <f>VLOOKUP(A243,#REF!,12,0)</f>
        <v>#REF!</v>
      </c>
      <c r="AS243" s="19" t="e">
        <f t="shared" si="19"/>
        <v>#REF!</v>
      </c>
      <c r="AX243" s="19" t="e">
        <v>#N/A</v>
      </c>
      <c r="AY243" s="19" t="b">
        <v>1</v>
      </c>
      <c r="AZ243" s="19">
        <v>3000</v>
      </c>
    </row>
    <row r="244" spans="1:52" s="10" customFormat="1" ht="15" hidden="1" customHeight="1">
      <c r="A244" s="19" t="s">
        <v>2784</v>
      </c>
      <c r="B244" s="19"/>
      <c r="C244" s="72">
        <f t="shared" si="15"/>
        <v>84021581257</v>
      </c>
      <c r="D244" s="11">
        <v>240</v>
      </c>
      <c r="E244" s="12" t="s">
        <v>25</v>
      </c>
      <c r="F244" s="12" t="s">
        <v>109</v>
      </c>
      <c r="G244" s="4" t="s">
        <v>112</v>
      </c>
      <c r="H244" s="4" t="s">
        <v>325</v>
      </c>
      <c r="I244" s="4" t="s">
        <v>652</v>
      </c>
      <c r="J244" s="33" t="s">
        <v>653</v>
      </c>
      <c r="K244" s="33" t="s">
        <v>1512</v>
      </c>
      <c r="L244" s="34" t="s">
        <v>1714</v>
      </c>
      <c r="M244" s="4" t="str">
        <f t="shared" si="16"/>
        <v>MAK-MALPADA GANDABAHALI SINAPALI</v>
      </c>
      <c r="N244" s="11" t="s">
        <v>26</v>
      </c>
      <c r="O244" s="11">
        <v>25</v>
      </c>
      <c r="P244" s="11">
        <v>1</v>
      </c>
      <c r="Q244" s="35" t="s">
        <v>26</v>
      </c>
      <c r="R244" s="3">
        <v>42830</v>
      </c>
      <c r="S244" s="3">
        <v>42743</v>
      </c>
      <c r="T244" s="3">
        <v>43008</v>
      </c>
      <c r="U244" s="11" t="s">
        <v>2291</v>
      </c>
      <c r="V244" s="11" t="s">
        <v>27</v>
      </c>
      <c r="W244" s="11" t="s">
        <v>1936</v>
      </c>
      <c r="X244" s="16" t="s">
        <v>2000</v>
      </c>
      <c r="Y244" s="16" t="s">
        <v>2261</v>
      </c>
      <c r="Z244" s="16" t="s">
        <v>2277</v>
      </c>
      <c r="AA244" s="35" t="s">
        <v>31</v>
      </c>
      <c r="AB244" s="3">
        <f t="shared" si="17"/>
        <v>42925</v>
      </c>
      <c r="AC244" s="3">
        <v>43004</v>
      </c>
      <c r="AD244" s="3">
        <f t="shared" si="18"/>
        <v>43313</v>
      </c>
      <c r="AE244" s="3">
        <v>43409</v>
      </c>
      <c r="AF244" s="11" t="s">
        <v>2293</v>
      </c>
      <c r="AG244" s="3">
        <v>43406</v>
      </c>
      <c r="AH244" s="3">
        <v>43406</v>
      </c>
      <c r="AI244" s="4" t="s">
        <v>2502</v>
      </c>
      <c r="AJ244" s="4"/>
      <c r="AK244" s="4" t="s">
        <v>2512</v>
      </c>
      <c r="AL244" s="19"/>
      <c r="AM244" s="19"/>
      <c r="AN244" s="19">
        <v>8658358856</v>
      </c>
      <c r="AO244" s="19">
        <v>8658358856</v>
      </c>
      <c r="AP244" s="19" t="s">
        <v>1512</v>
      </c>
      <c r="AQ244" s="19" t="s">
        <v>1714</v>
      </c>
      <c r="AR244" s="19" t="e">
        <f>VLOOKUP(A244,#REF!,12,0)</f>
        <v>#REF!</v>
      </c>
      <c r="AS244" s="19" t="e">
        <f t="shared" si="19"/>
        <v>#REF!</v>
      </c>
      <c r="AX244" s="19" t="e">
        <v>#N/A</v>
      </c>
      <c r="AY244" s="19" t="b">
        <v>1</v>
      </c>
      <c r="AZ244" s="19">
        <v>4100</v>
      </c>
    </row>
    <row r="245" spans="1:52" ht="15" hidden="1" customHeight="1">
      <c r="A245" s="19" t="s">
        <v>2785</v>
      </c>
      <c r="C245" s="72">
        <f t="shared" si="15"/>
        <v>84026712185</v>
      </c>
      <c r="D245" s="11">
        <v>241</v>
      </c>
      <c r="E245" s="12" t="s">
        <v>25</v>
      </c>
      <c r="F245" s="12" t="s">
        <v>109</v>
      </c>
      <c r="G245" s="4" t="s">
        <v>112</v>
      </c>
      <c r="H245" s="4" t="s">
        <v>163</v>
      </c>
      <c r="I245" s="5" t="s">
        <v>654</v>
      </c>
      <c r="J245" s="14" t="s">
        <v>655</v>
      </c>
      <c r="K245" s="14"/>
      <c r="L245" s="15" t="s">
        <v>1715</v>
      </c>
      <c r="M245" s="4" t="str">
        <f t="shared" si="16"/>
        <v>KOPIA GANDABAHALI SINAPALI</v>
      </c>
      <c r="N245" s="20" t="s">
        <v>26</v>
      </c>
      <c r="O245" s="20">
        <v>25</v>
      </c>
      <c r="P245" s="20">
        <v>1</v>
      </c>
      <c r="Q245" s="35" t="s">
        <v>26</v>
      </c>
      <c r="R245" s="21">
        <v>42801</v>
      </c>
      <c r="S245" s="21">
        <v>42684</v>
      </c>
      <c r="T245" s="3">
        <v>42950</v>
      </c>
      <c r="U245" s="11" t="s">
        <v>2290</v>
      </c>
      <c r="V245" s="20" t="s">
        <v>27</v>
      </c>
      <c r="W245" s="20" t="s">
        <v>1936</v>
      </c>
      <c r="X245" s="27" t="s">
        <v>2001</v>
      </c>
      <c r="Y245" s="27" t="s">
        <v>2261</v>
      </c>
      <c r="Z245" s="26" t="s">
        <v>2277</v>
      </c>
      <c r="AA245" s="17" t="s">
        <v>31</v>
      </c>
      <c r="AB245" s="3">
        <f t="shared" si="17"/>
        <v>42866</v>
      </c>
      <c r="AC245" s="3">
        <v>43004</v>
      </c>
      <c r="AD245" s="3">
        <f t="shared" si="18"/>
        <v>43254</v>
      </c>
      <c r="AE245" s="21">
        <v>43308</v>
      </c>
      <c r="AF245" s="11" t="s">
        <v>2293</v>
      </c>
      <c r="AG245" s="3">
        <v>43433</v>
      </c>
      <c r="AH245" s="3">
        <v>43433</v>
      </c>
      <c r="AI245" s="4" t="s">
        <v>2502</v>
      </c>
      <c r="AJ245" s="7"/>
      <c r="AK245" s="4" t="s">
        <v>2512</v>
      </c>
      <c r="AN245" s="19">
        <v>8114814140</v>
      </c>
      <c r="AO245" s="19">
        <v>8114814140</v>
      </c>
      <c r="AP245" s="19">
        <v>0</v>
      </c>
      <c r="AQ245" s="19" t="s">
        <v>1715</v>
      </c>
      <c r="AR245" s="19" t="e">
        <f>VLOOKUP(A245,#REF!,12,0)</f>
        <v>#REF!</v>
      </c>
      <c r="AS245" s="19" t="e">
        <f t="shared" si="19"/>
        <v>#REF!</v>
      </c>
      <c r="AX245" s="19" t="e">
        <v>#N/A</v>
      </c>
      <c r="AY245" s="19" t="b">
        <v>1</v>
      </c>
      <c r="AZ245" s="19">
        <v>5200</v>
      </c>
    </row>
    <row r="246" spans="1:52" ht="15" hidden="1" customHeight="1">
      <c r="A246" s="19" t="s">
        <v>2786</v>
      </c>
      <c r="C246" s="72">
        <f t="shared" si="15"/>
        <v>84026831135</v>
      </c>
      <c r="D246" s="11">
        <v>242</v>
      </c>
      <c r="E246" s="12" t="s">
        <v>25</v>
      </c>
      <c r="F246" s="12" t="s">
        <v>109</v>
      </c>
      <c r="G246" s="4" t="s">
        <v>112</v>
      </c>
      <c r="H246" s="4" t="s">
        <v>215</v>
      </c>
      <c r="I246" s="5" t="s">
        <v>656</v>
      </c>
      <c r="J246" s="14" t="s">
        <v>657</v>
      </c>
      <c r="K246" s="14" t="s">
        <v>1513</v>
      </c>
      <c r="L246" s="15" t="s">
        <v>1716</v>
      </c>
      <c r="M246" s="4" t="str">
        <f t="shared" si="16"/>
        <v>KOP-DARLIPADA GANDABAHALI SINAPALI</v>
      </c>
      <c r="N246" s="20" t="s">
        <v>26</v>
      </c>
      <c r="O246" s="20">
        <v>29</v>
      </c>
      <c r="P246" s="20">
        <v>1</v>
      </c>
      <c r="Q246" s="35" t="s">
        <v>26</v>
      </c>
      <c r="R246" s="21">
        <v>42710</v>
      </c>
      <c r="S246" s="21">
        <v>42617</v>
      </c>
      <c r="T246" s="3">
        <f t="shared" ref="T246:T252" si="20">S246+255</f>
        <v>42872</v>
      </c>
      <c r="U246" s="11" t="s">
        <v>2290</v>
      </c>
      <c r="V246" s="20" t="s">
        <v>27</v>
      </c>
      <c r="W246" s="20" t="s">
        <v>1936</v>
      </c>
      <c r="X246" s="27" t="s">
        <v>2002</v>
      </c>
      <c r="Y246" s="27" t="s">
        <v>2261</v>
      </c>
      <c r="Z246" s="26" t="s">
        <v>2277</v>
      </c>
      <c r="AA246" s="17" t="s">
        <v>31</v>
      </c>
      <c r="AB246" s="3">
        <f t="shared" si="17"/>
        <v>42799</v>
      </c>
      <c r="AC246" s="3">
        <v>43004</v>
      </c>
      <c r="AD246" s="3">
        <f t="shared" si="18"/>
        <v>43187</v>
      </c>
      <c r="AE246" s="21">
        <v>43279</v>
      </c>
      <c r="AF246" s="4" t="s">
        <v>2293</v>
      </c>
      <c r="AG246" s="3">
        <v>43406</v>
      </c>
      <c r="AH246" s="3">
        <v>43406</v>
      </c>
      <c r="AI246" s="4" t="s">
        <v>2502</v>
      </c>
      <c r="AJ246" s="7"/>
      <c r="AK246" s="4" t="s">
        <v>2512</v>
      </c>
      <c r="AN246" s="19">
        <v>8018818628</v>
      </c>
      <c r="AO246" s="19">
        <v>8018818628</v>
      </c>
      <c r="AP246" s="19" t="s">
        <v>1513</v>
      </c>
      <c r="AQ246" s="19" t="s">
        <v>1716</v>
      </c>
      <c r="AR246" s="19" t="e">
        <f>VLOOKUP(A246,#REF!,12,0)</f>
        <v>#REF!</v>
      </c>
      <c r="AS246" s="19" t="e">
        <f t="shared" si="19"/>
        <v>#REF!</v>
      </c>
      <c r="AX246" s="19" t="e">
        <v>#N/A</v>
      </c>
      <c r="AY246" s="19" t="b">
        <v>1</v>
      </c>
      <c r="AZ246" s="19">
        <v>6300</v>
      </c>
    </row>
    <row r="247" spans="1:52" s="10" customFormat="1" ht="15" hidden="1" customHeight="1">
      <c r="A247" s="19" t="s">
        <v>2787</v>
      </c>
      <c r="B247" s="19"/>
      <c r="C247" s="72">
        <f t="shared" si="15"/>
        <v>84018126510</v>
      </c>
      <c r="D247" s="11">
        <v>243</v>
      </c>
      <c r="E247" s="12" t="s">
        <v>25</v>
      </c>
      <c r="F247" s="12" t="s">
        <v>109</v>
      </c>
      <c r="G247" s="4" t="s">
        <v>112</v>
      </c>
      <c r="H247" s="4" t="s">
        <v>213</v>
      </c>
      <c r="I247" s="5" t="s">
        <v>658</v>
      </c>
      <c r="J247" s="14" t="s">
        <v>659</v>
      </c>
      <c r="K247" s="14"/>
      <c r="L247" s="15" t="s">
        <v>1717</v>
      </c>
      <c r="M247" s="4" t="str">
        <f t="shared" si="16"/>
        <v>MAKHAPADAR GANDABAHALI SINAPALI</v>
      </c>
      <c r="N247" s="20" t="s">
        <v>26</v>
      </c>
      <c r="O247" s="20">
        <v>22</v>
      </c>
      <c r="P247" s="20">
        <v>1</v>
      </c>
      <c r="Q247" s="35" t="s">
        <v>26</v>
      </c>
      <c r="R247" s="21">
        <v>42731</v>
      </c>
      <c r="S247" s="21">
        <v>42606</v>
      </c>
      <c r="T247" s="3">
        <f t="shared" si="20"/>
        <v>42861</v>
      </c>
      <c r="U247" s="11" t="s">
        <v>2291</v>
      </c>
      <c r="V247" s="20" t="s">
        <v>27</v>
      </c>
      <c r="W247" s="20" t="s">
        <v>1936</v>
      </c>
      <c r="X247" s="27" t="s">
        <v>2003</v>
      </c>
      <c r="Y247" s="27" t="s">
        <v>2264</v>
      </c>
      <c r="Z247" s="26" t="s">
        <v>2277</v>
      </c>
      <c r="AA247" s="17" t="s">
        <v>31</v>
      </c>
      <c r="AB247" s="3">
        <f t="shared" si="17"/>
        <v>42788</v>
      </c>
      <c r="AC247" s="3">
        <v>43105</v>
      </c>
      <c r="AD247" s="3">
        <f t="shared" si="18"/>
        <v>43176</v>
      </c>
      <c r="AE247" s="21">
        <v>43279</v>
      </c>
      <c r="AF247" s="4" t="s">
        <v>2293</v>
      </c>
      <c r="AG247" s="3">
        <v>43406</v>
      </c>
      <c r="AH247" s="3">
        <v>43433</v>
      </c>
      <c r="AI247" s="4" t="s">
        <v>2502</v>
      </c>
      <c r="AJ247" s="4"/>
      <c r="AK247" s="4" t="s">
        <v>2512</v>
      </c>
      <c r="AL247" s="19"/>
      <c r="AM247" s="19"/>
      <c r="AN247" s="19">
        <v>8658358971</v>
      </c>
      <c r="AO247" s="19">
        <v>8658358971</v>
      </c>
      <c r="AP247" s="19">
        <v>0</v>
      </c>
      <c r="AQ247" s="19" t="s">
        <v>1717</v>
      </c>
      <c r="AR247" s="19" t="e">
        <f>VLOOKUP(A247,#REF!,12,0)</f>
        <v>#REF!</v>
      </c>
      <c r="AS247" s="19" t="e">
        <f t="shared" si="19"/>
        <v>#REF!</v>
      </c>
      <c r="AX247" s="19" t="e">
        <v>#N/A</v>
      </c>
      <c r="AY247" s="19" t="b">
        <v>1</v>
      </c>
      <c r="AZ247" s="19">
        <v>7400</v>
      </c>
    </row>
    <row r="248" spans="1:52" s="10" customFormat="1" ht="15" hidden="1" customHeight="1">
      <c r="A248" s="19" t="s">
        <v>2788</v>
      </c>
      <c r="B248" s="19"/>
      <c r="C248" s="72">
        <f t="shared" si="15"/>
        <v>84006617126</v>
      </c>
      <c r="D248" s="11">
        <v>244</v>
      </c>
      <c r="E248" s="12" t="s">
        <v>25</v>
      </c>
      <c r="F248" s="12" t="s">
        <v>109</v>
      </c>
      <c r="G248" s="4" t="s">
        <v>113</v>
      </c>
      <c r="H248" s="29" t="s">
        <v>178</v>
      </c>
      <c r="I248" s="5" t="s">
        <v>660</v>
      </c>
      <c r="J248" s="28" t="s">
        <v>1280</v>
      </c>
      <c r="K248" s="14" t="s">
        <v>1514</v>
      </c>
      <c r="L248" s="15"/>
      <c r="M248" s="4" t="str">
        <f t="shared" si="16"/>
        <v>KENDUMUNDA-II KENDUMUNDA SINAPALI</v>
      </c>
      <c r="N248" s="20" t="s">
        <v>26</v>
      </c>
      <c r="O248" s="20">
        <v>23</v>
      </c>
      <c r="P248" s="20">
        <v>1</v>
      </c>
      <c r="Q248" s="35" t="s">
        <v>26</v>
      </c>
      <c r="R248" s="21">
        <v>42576</v>
      </c>
      <c r="S248" s="21">
        <v>42508</v>
      </c>
      <c r="T248" s="3">
        <f t="shared" si="20"/>
        <v>42763</v>
      </c>
      <c r="U248" s="11" t="s">
        <v>2291</v>
      </c>
      <c r="V248" s="20" t="s">
        <v>27</v>
      </c>
      <c r="W248" s="20" t="s">
        <v>1936</v>
      </c>
      <c r="X248" s="27" t="s">
        <v>2004</v>
      </c>
      <c r="Y248" s="27" t="s">
        <v>2261</v>
      </c>
      <c r="Z248" s="26" t="s">
        <v>2277</v>
      </c>
      <c r="AA248" s="17" t="s">
        <v>31</v>
      </c>
      <c r="AB248" s="3">
        <f t="shared" si="17"/>
        <v>42690</v>
      </c>
      <c r="AC248" s="21">
        <v>43087</v>
      </c>
      <c r="AD248" s="3">
        <f t="shared" si="18"/>
        <v>43078</v>
      </c>
      <c r="AE248" s="21">
        <v>43279</v>
      </c>
      <c r="AF248" s="4" t="s">
        <v>2293</v>
      </c>
      <c r="AG248" s="3">
        <v>43433</v>
      </c>
      <c r="AH248" s="3">
        <v>43433</v>
      </c>
      <c r="AI248" s="4" t="s">
        <v>2502</v>
      </c>
      <c r="AJ248" s="7"/>
      <c r="AK248" s="4" t="s">
        <v>2512</v>
      </c>
      <c r="AL248" s="19"/>
      <c r="AM248" s="19"/>
      <c r="AN248" s="19"/>
      <c r="AO248" s="19" t="e">
        <v>#N/A</v>
      </c>
      <c r="AP248" s="19" t="e">
        <v>#N/A</v>
      </c>
      <c r="AQ248" s="19" t="e">
        <v>#N/A</v>
      </c>
      <c r="AR248" s="19" t="e">
        <f>VLOOKUP(A248,#REF!,12,0)</f>
        <v>#REF!</v>
      </c>
      <c r="AS248" s="19" t="e">
        <f t="shared" si="19"/>
        <v>#REF!</v>
      </c>
      <c r="AX248" s="19" t="e">
        <v>#N/A</v>
      </c>
      <c r="AY248" s="19" t="b">
        <v>1</v>
      </c>
      <c r="AZ248" s="19">
        <v>8500</v>
      </c>
    </row>
    <row r="249" spans="1:52" s="10" customFormat="1" ht="15" hidden="1" customHeight="1">
      <c r="A249" s="19" t="s">
        <v>2789</v>
      </c>
      <c r="B249" s="19"/>
      <c r="C249" s="72">
        <f t="shared" si="15"/>
        <v>84007811075</v>
      </c>
      <c r="D249" s="11">
        <v>245</v>
      </c>
      <c r="E249" s="12" t="s">
        <v>25</v>
      </c>
      <c r="F249" s="12" t="s">
        <v>109</v>
      </c>
      <c r="G249" s="4" t="s">
        <v>113</v>
      </c>
      <c r="H249" s="29" t="s">
        <v>178</v>
      </c>
      <c r="I249" s="5" t="s">
        <v>661</v>
      </c>
      <c r="J249" s="14" t="s">
        <v>662</v>
      </c>
      <c r="K249" s="14" t="s">
        <v>1515</v>
      </c>
      <c r="L249" s="15" t="s">
        <v>1718</v>
      </c>
      <c r="M249" s="4" t="str">
        <f t="shared" si="16"/>
        <v>KENDUMUNDA-II KENDUMUNDA SINAPALI</v>
      </c>
      <c r="N249" s="20" t="s">
        <v>26</v>
      </c>
      <c r="O249" s="20">
        <v>27</v>
      </c>
      <c r="P249" s="20">
        <v>1</v>
      </c>
      <c r="Q249" s="35" t="s">
        <v>26</v>
      </c>
      <c r="R249" s="21">
        <v>42648</v>
      </c>
      <c r="S249" s="21">
        <v>42573</v>
      </c>
      <c r="T249" s="3">
        <f t="shared" si="20"/>
        <v>42828</v>
      </c>
      <c r="U249" s="11" t="s">
        <v>2290</v>
      </c>
      <c r="V249" s="20" t="s">
        <v>27</v>
      </c>
      <c r="W249" s="20" t="s">
        <v>1936</v>
      </c>
      <c r="X249" s="27" t="s">
        <v>2005</v>
      </c>
      <c r="Y249" s="27" t="s">
        <v>2261</v>
      </c>
      <c r="Z249" s="26" t="s">
        <v>2277</v>
      </c>
      <c r="AA249" s="17" t="s">
        <v>31</v>
      </c>
      <c r="AB249" s="3">
        <f t="shared" si="17"/>
        <v>42755</v>
      </c>
      <c r="AC249" s="21">
        <v>43004</v>
      </c>
      <c r="AD249" s="3">
        <f t="shared" si="18"/>
        <v>43143</v>
      </c>
      <c r="AE249" s="21">
        <v>43279</v>
      </c>
      <c r="AF249" s="4" t="s">
        <v>2293</v>
      </c>
      <c r="AG249" s="3">
        <v>43406</v>
      </c>
      <c r="AH249" s="3">
        <v>43406</v>
      </c>
      <c r="AI249" s="4" t="s">
        <v>2502</v>
      </c>
      <c r="AJ249" s="4"/>
      <c r="AK249" s="4" t="s">
        <v>2512</v>
      </c>
      <c r="AL249" s="19"/>
      <c r="AM249" s="19"/>
      <c r="AN249" s="19"/>
      <c r="AO249" s="19" t="e">
        <v>#N/A</v>
      </c>
      <c r="AP249" s="19" t="e">
        <v>#N/A</v>
      </c>
      <c r="AQ249" s="19" t="e">
        <v>#N/A</v>
      </c>
      <c r="AR249" s="19" t="e">
        <f>VLOOKUP(A249,#REF!,12,0)</f>
        <v>#REF!</v>
      </c>
      <c r="AS249" s="19" t="e">
        <f t="shared" si="19"/>
        <v>#REF!</v>
      </c>
      <c r="AX249" s="19" t="e">
        <v>#N/A</v>
      </c>
      <c r="AY249" s="19" t="b">
        <v>1</v>
      </c>
      <c r="AZ249" s="19">
        <v>9600</v>
      </c>
    </row>
    <row r="250" spans="1:52" ht="15" hidden="1" customHeight="1">
      <c r="A250" s="19" t="s">
        <v>2790</v>
      </c>
      <c r="C250" s="72">
        <f t="shared" si="15"/>
        <v>84008321261</v>
      </c>
      <c r="D250" s="11">
        <v>246</v>
      </c>
      <c r="E250" s="12" t="s">
        <v>25</v>
      </c>
      <c r="F250" s="12" t="s">
        <v>109</v>
      </c>
      <c r="G250" s="4" t="s">
        <v>113</v>
      </c>
      <c r="H250" s="4" t="s">
        <v>179</v>
      </c>
      <c r="I250" s="5" t="s">
        <v>59</v>
      </c>
      <c r="J250" s="14" t="s">
        <v>663</v>
      </c>
      <c r="K250" s="14"/>
      <c r="L250" s="15"/>
      <c r="M250" s="4" t="str">
        <f t="shared" si="16"/>
        <v>KANDULKONA-I KENDUMUNDA SINAPALI</v>
      </c>
      <c r="N250" s="20" t="s">
        <v>26</v>
      </c>
      <c r="O250" s="20">
        <v>26</v>
      </c>
      <c r="P250" s="20">
        <v>1</v>
      </c>
      <c r="Q250" s="35" t="s">
        <v>26</v>
      </c>
      <c r="R250" s="21">
        <v>42675</v>
      </c>
      <c r="S250" s="21">
        <v>42619</v>
      </c>
      <c r="T250" s="3">
        <f t="shared" si="20"/>
        <v>42874</v>
      </c>
      <c r="U250" s="11" t="s">
        <v>2290</v>
      </c>
      <c r="V250" s="20" t="s">
        <v>27</v>
      </c>
      <c r="W250" s="20" t="s">
        <v>1936</v>
      </c>
      <c r="X250" s="27" t="s">
        <v>2006</v>
      </c>
      <c r="Y250" s="27" t="s">
        <v>2261</v>
      </c>
      <c r="Z250" s="26" t="s">
        <v>2277</v>
      </c>
      <c r="AA250" s="17" t="s">
        <v>31</v>
      </c>
      <c r="AB250" s="3">
        <f t="shared" si="17"/>
        <v>42801</v>
      </c>
      <c r="AC250" s="3">
        <v>43004</v>
      </c>
      <c r="AD250" s="3">
        <f t="shared" si="18"/>
        <v>43189</v>
      </c>
      <c r="AE250" s="21">
        <v>43279</v>
      </c>
      <c r="AF250" s="4" t="s">
        <v>2293</v>
      </c>
      <c r="AG250" s="3">
        <v>43406</v>
      </c>
      <c r="AH250" s="3">
        <v>43433</v>
      </c>
      <c r="AI250" s="4" t="s">
        <v>2502</v>
      </c>
      <c r="AJ250" s="7"/>
      <c r="AK250" s="4" t="s">
        <v>2512</v>
      </c>
      <c r="AO250" s="19" t="e">
        <v>#N/A</v>
      </c>
      <c r="AP250" s="19" t="e">
        <v>#N/A</v>
      </c>
      <c r="AQ250" s="19" t="e">
        <v>#N/A</v>
      </c>
      <c r="AR250" s="19" t="e">
        <f>VLOOKUP(A250,#REF!,12,0)</f>
        <v>#REF!</v>
      </c>
      <c r="AS250" s="19" t="e">
        <f t="shared" si="19"/>
        <v>#REF!</v>
      </c>
      <c r="AX250" s="19" t="e">
        <v>#N/A</v>
      </c>
      <c r="AY250" s="19" t="b">
        <v>1</v>
      </c>
      <c r="AZ250" s="19">
        <v>700</v>
      </c>
    </row>
    <row r="251" spans="1:52" ht="15" hidden="1" customHeight="1">
      <c r="A251" s="19" t="s">
        <v>2791</v>
      </c>
      <c r="C251" s="72">
        <f t="shared" si="15"/>
        <v>84008721316</v>
      </c>
      <c r="D251" s="11">
        <v>247</v>
      </c>
      <c r="E251" s="12" t="s">
        <v>25</v>
      </c>
      <c r="F251" s="12" t="s">
        <v>109</v>
      </c>
      <c r="G251" s="4" t="s">
        <v>113</v>
      </c>
      <c r="H251" s="4" t="s">
        <v>216</v>
      </c>
      <c r="I251" s="5" t="s">
        <v>664</v>
      </c>
      <c r="J251" s="14" t="s">
        <v>665</v>
      </c>
      <c r="K251" s="14" t="s">
        <v>1516</v>
      </c>
      <c r="L251" s="15" t="s">
        <v>1719</v>
      </c>
      <c r="M251" s="4" t="str">
        <f t="shared" si="16"/>
        <v>KAINTPADAR-II KENDUMUNDA SINAPALI</v>
      </c>
      <c r="N251" s="20" t="s">
        <v>26</v>
      </c>
      <c r="O251" s="20">
        <v>23</v>
      </c>
      <c r="P251" s="20">
        <v>0</v>
      </c>
      <c r="Q251" s="35" t="s">
        <v>26</v>
      </c>
      <c r="R251" s="21">
        <v>42567</v>
      </c>
      <c r="S251" s="21">
        <v>42492</v>
      </c>
      <c r="T251" s="3">
        <f t="shared" si="20"/>
        <v>42747</v>
      </c>
      <c r="U251" s="11" t="s">
        <v>2291</v>
      </c>
      <c r="V251" s="20" t="s">
        <v>27</v>
      </c>
      <c r="W251" s="20" t="s">
        <v>1936</v>
      </c>
      <c r="X251" s="27" t="s">
        <v>2007</v>
      </c>
      <c r="Y251" s="27" t="s">
        <v>2261</v>
      </c>
      <c r="Z251" s="26" t="s">
        <v>2277</v>
      </c>
      <c r="AA251" s="17" t="s">
        <v>31</v>
      </c>
      <c r="AB251" s="3">
        <f t="shared" si="17"/>
        <v>42674</v>
      </c>
      <c r="AC251" s="21">
        <v>43004</v>
      </c>
      <c r="AD251" s="3">
        <f t="shared" si="18"/>
        <v>43062</v>
      </c>
      <c r="AE251" s="21">
        <v>43279</v>
      </c>
      <c r="AF251" s="4" t="s">
        <v>2293</v>
      </c>
      <c r="AG251" s="3">
        <v>43406</v>
      </c>
      <c r="AH251" s="3">
        <v>43433</v>
      </c>
      <c r="AI251" s="4" t="s">
        <v>2502</v>
      </c>
      <c r="AJ251" s="7"/>
      <c r="AK251" s="4" t="s">
        <v>2512</v>
      </c>
      <c r="AO251" s="19" t="e">
        <v>#N/A</v>
      </c>
      <c r="AP251" s="19" t="e">
        <v>#N/A</v>
      </c>
      <c r="AQ251" s="19" t="e">
        <v>#N/A</v>
      </c>
      <c r="AR251" s="19" t="e">
        <f>VLOOKUP(A251,#REF!,12,0)</f>
        <v>#REF!</v>
      </c>
      <c r="AS251" s="19" t="e">
        <f t="shared" si="19"/>
        <v>#REF!</v>
      </c>
      <c r="AX251" s="19" t="e">
        <v>#N/A</v>
      </c>
      <c r="AY251" s="19" t="b">
        <v>1</v>
      </c>
      <c r="AZ251" s="19">
        <v>1800</v>
      </c>
    </row>
    <row r="252" spans="1:52" ht="15" hidden="1" customHeight="1">
      <c r="A252" s="19" t="s">
        <v>2792</v>
      </c>
      <c r="C252" s="72">
        <f t="shared" si="15"/>
        <v>84008735534</v>
      </c>
      <c r="D252" s="11">
        <v>248</v>
      </c>
      <c r="E252" s="12" t="s">
        <v>25</v>
      </c>
      <c r="F252" s="12" t="s">
        <v>109</v>
      </c>
      <c r="G252" s="4" t="s">
        <v>113</v>
      </c>
      <c r="H252" s="4" t="s">
        <v>217</v>
      </c>
      <c r="I252" s="5" t="s">
        <v>666</v>
      </c>
      <c r="J252" s="14" t="s">
        <v>667</v>
      </c>
      <c r="K252" s="14" t="s">
        <v>1517</v>
      </c>
      <c r="L252" s="15" t="s">
        <v>1720</v>
      </c>
      <c r="M252" s="4" t="str">
        <f t="shared" si="16"/>
        <v>KAINTPADAR-I KENDUMUNDA SINAPALI</v>
      </c>
      <c r="N252" s="20" t="s">
        <v>26</v>
      </c>
      <c r="O252" s="20">
        <v>23</v>
      </c>
      <c r="P252" s="20">
        <v>1</v>
      </c>
      <c r="Q252" s="35" t="s">
        <v>26</v>
      </c>
      <c r="R252" s="21">
        <v>42584</v>
      </c>
      <c r="S252" s="21">
        <v>42500</v>
      </c>
      <c r="T252" s="3">
        <f t="shared" si="20"/>
        <v>42755</v>
      </c>
      <c r="U252" s="11" t="s">
        <v>2291</v>
      </c>
      <c r="V252" s="20" t="s">
        <v>27</v>
      </c>
      <c r="W252" s="20" t="s">
        <v>1936</v>
      </c>
      <c r="X252" s="27" t="s">
        <v>2008</v>
      </c>
      <c r="Y252" s="27" t="s">
        <v>2261</v>
      </c>
      <c r="Z252" s="26" t="s">
        <v>2277</v>
      </c>
      <c r="AA252" s="17" t="s">
        <v>31</v>
      </c>
      <c r="AB252" s="3">
        <f t="shared" si="17"/>
        <v>42682</v>
      </c>
      <c r="AC252" s="21">
        <v>43004</v>
      </c>
      <c r="AD252" s="3">
        <f t="shared" si="18"/>
        <v>43070</v>
      </c>
      <c r="AE252" s="21">
        <v>43279</v>
      </c>
      <c r="AF252" s="4" t="s">
        <v>2293</v>
      </c>
      <c r="AG252" s="3">
        <v>43406</v>
      </c>
      <c r="AH252" s="3">
        <v>43406</v>
      </c>
      <c r="AI252" s="4" t="s">
        <v>2502</v>
      </c>
      <c r="AJ252" s="7"/>
      <c r="AK252" s="4" t="s">
        <v>2512</v>
      </c>
      <c r="AO252" s="19" t="e">
        <v>#N/A</v>
      </c>
      <c r="AP252" s="19" t="e">
        <v>#N/A</v>
      </c>
      <c r="AQ252" s="19" t="e">
        <v>#N/A</v>
      </c>
      <c r="AR252" s="19" t="e">
        <f>VLOOKUP(A252,#REF!,12,0)</f>
        <v>#REF!</v>
      </c>
      <c r="AS252" s="19" t="e">
        <f t="shared" si="19"/>
        <v>#REF!</v>
      </c>
      <c r="AX252" s="19" t="e">
        <v>#N/A</v>
      </c>
      <c r="AY252" s="19" t="b">
        <v>1</v>
      </c>
      <c r="AZ252" s="19">
        <v>2900</v>
      </c>
    </row>
    <row r="253" spans="1:52" ht="15" hidden="1" customHeight="1">
      <c r="A253" s="19" t="s">
        <v>2793</v>
      </c>
      <c r="C253" s="72">
        <f t="shared" si="15"/>
        <v>84009820939</v>
      </c>
      <c r="D253" s="11">
        <v>249</v>
      </c>
      <c r="E253" s="12" t="s">
        <v>25</v>
      </c>
      <c r="F253" s="12" t="s">
        <v>109</v>
      </c>
      <c r="G253" s="4" t="s">
        <v>113</v>
      </c>
      <c r="H253" s="4" t="s">
        <v>179</v>
      </c>
      <c r="I253" s="4" t="s">
        <v>551</v>
      </c>
      <c r="J253" s="12" t="s">
        <v>668</v>
      </c>
      <c r="K253" s="33"/>
      <c r="L253" s="34" t="s">
        <v>1721</v>
      </c>
      <c r="M253" s="4" t="str">
        <f t="shared" si="16"/>
        <v>KANDULKONA-I KENDUMUNDA SINAPALI</v>
      </c>
      <c r="N253" s="11" t="s">
        <v>26</v>
      </c>
      <c r="O253" s="11">
        <v>24</v>
      </c>
      <c r="P253" s="11">
        <v>1</v>
      </c>
      <c r="Q253" s="35" t="s">
        <v>26</v>
      </c>
      <c r="R253" s="3">
        <v>42738</v>
      </c>
      <c r="S253" s="3">
        <v>42644</v>
      </c>
      <c r="T253" s="3">
        <v>42918</v>
      </c>
      <c r="U253" s="11" t="s">
        <v>2290</v>
      </c>
      <c r="V253" s="11" t="s">
        <v>27</v>
      </c>
      <c r="W253" s="11" t="s">
        <v>1936</v>
      </c>
      <c r="X253" s="16" t="s">
        <v>2009</v>
      </c>
      <c r="Y253" s="16" t="s">
        <v>2261</v>
      </c>
      <c r="Z253" s="16" t="s">
        <v>2277</v>
      </c>
      <c r="AA253" s="35" t="s">
        <v>31</v>
      </c>
      <c r="AB253" s="3">
        <f t="shared" si="17"/>
        <v>42826</v>
      </c>
      <c r="AC253" s="3">
        <v>43004</v>
      </c>
      <c r="AD253" s="3">
        <f t="shared" si="18"/>
        <v>43214</v>
      </c>
      <c r="AE253" s="3">
        <v>43325</v>
      </c>
      <c r="AF253" s="11" t="s">
        <v>2293</v>
      </c>
      <c r="AG253" s="3">
        <v>43433</v>
      </c>
      <c r="AH253" s="3">
        <v>43406</v>
      </c>
      <c r="AI253" s="4" t="s">
        <v>2502</v>
      </c>
      <c r="AJ253" s="4"/>
      <c r="AK253" s="4" t="s">
        <v>2512</v>
      </c>
      <c r="AO253" s="19" t="e">
        <v>#N/A</v>
      </c>
      <c r="AP253" s="19" t="e">
        <v>#N/A</v>
      </c>
      <c r="AQ253" s="19" t="e">
        <v>#N/A</v>
      </c>
      <c r="AR253" s="19" t="e">
        <f>VLOOKUP(A253,#REF!,12,0)</f>
        <v>#REF!</v>
      </c>
      <c r="AS253" s="19" t="e">
        <f t="shared" si="19"/>
        <v>#REF!</v>
      </c>
      <c r="AX253" s="19" t="e">
        <v>#N/A</v>
      </c>
      <c r="AY253" s="19" t="b">
        <v>1</v>
      </c>
      <c r="AZ253" s="19">
        <v>4000</v>
      </c>
    </row>
    <row r="254" spans="1:52" ht="15" hidden="1" customHeight="1">
      <c r="A254" s="19" t="s">
        <v>2794</v>
      </c>
      <c r="C254" s="72">
        <f t="shared" si="15"/>
        <v>84010087611</v>
      </c>
      <c r="D254" s="11">
        <v>250</v>
      </c>
      <c r="E254" s="12" t="s">
        <v>25</v>
      </c>
      <c r="F254" s="12" t="s">
        <v>109</v>
      </c>
      <c r="G254" s="4" t="s">
        <v>113</v>
      </c>
      <c r="H254" s="4" t="s">
        <v>247</v>
      </c>
      <c r="I254" s="4" t="s">
        <v>669</v>
      </c>
      <c r="J254" s="12" t="s">
        <v>670</v>
      </c>
      <c r="K254" s="33"/>
      <c r="L254" s="34" t="s">
        <v>1722</v>
      </c>
      <c r="M254" s="4" t="str">
        <f t="shared" si="16"/>
        <v>KENDUMUNDA-I KENDUMUNDA SINAPALI</v>
      </c>
      <c r="N254" s="11" t="s">
        <v>26</v>
      </c>
      <c r="O254" s="11">
        <v>26</v>
      </c>
      <c r="P254" s="11">
        <v>1</v>
      </c>
      <c r="Q254" s="35" t="s">
        <v>26</v>
      </c>
      <c r="R254" s="3">
        <v>42705</v>
      </c>
      <c r="S254" s="3">
        <v>42643</v>
      </c>
      <c r="T254" s="3">
        <v>42908</v>
      </c>
      <c r="U254" s="11" t="s">
        <v>2290</v>
      </c>
      <c r="V254" s="11" t="s">
        <v>27</v>
      </c>
      <c r="W254" s="11" t="s">
        <v>1936</v>
      </c>
      <c r="X254" s="16" t="s">
        <v>2010</v>
      </c>
      <c r="Y254" s="16" t="s">
        <v>2261</v>
      </c>
      <c r="Z254" s="16" t="s">
        <v>2277</v>
      </c>
      <c r="AA254" s="35" t="s">
        <v>31</v>
      </c>
      <c r="AB254" s="3">
        <f t="shared" si="17"/>
        <v>42825</v>
      </c>
      <c r="AC254" s="3">
        <v>43004</v>
      </c>
      <c r="AD254" s="3">
        <f t="shared" si="18"/>
        <v>43213</v>
      </c>
      <c r="AE254" s="3">
        <v>43325</v>
      </c>
      <c r="AF254" s="11" t="s">
        <v>2293</v>
      </c>
      <c r="AG254" s="3">
        <v>43433</v>
      </c>
      <c r="AH254" s="3">
        <v>43433</v>
      </c>
      <c r="AI254" s="4" t="s">
        <v>2502</v>
      </c>
      <c r="AJ254" s="7"/>
      <c r="AK254" s="4" t="s">
        <v>2512</v>
      </c>
      <c r="AO254" s="19" t="e">
        <v>#N/A</v>
      </c>
      <c r="AP254" s="19" t="e">
        <v>#N/A</v>
      </c>
      <c r="AQ254" s="19" t="e">
        <v>#N/A</v>
      </c>
      <c r="AR254" s="19" t="e">
        <f>VLOOKUP(A254,#REF!,12,0)</f>
        <v>#REF!</v>
      </c>
      <c r="AS254" s="19" t="e">
        <f t="shared" si="19"/>
        <v>#REF!</v>
      </c>
      <c r="AX254" s="19" t="e">
        <v>#N/A</v>
      </c>
      <c r="AY254" s="19" t="b">
        <v>1</v>
      </c>
      <c r="AZ254" s="19">
        <v>5100</v>
      </c>
    </row>
    <row r="255" spans="1:52" ht="15" hidden="1" customHeight="1">
      <c r="A255" s="19" t="s">
        <v>2795</v>
      </c>
      <c r="C255" s="72">
        <f t="shared" si="15"/>
        <v>84010471348</v>
      </c>
      <c r="D255" s="11">
        <v>251</v>
      </c>
      <c r="E255" s="12" t="s">
        <v>25</v>
      </c>
      <c r="F255" s="12" t="s">
        <v>109</v>
      </c>
      <c r="G255" s="4" t="s">
        <v>113</v>
      </c>
      <c r="H255" s="4" t="s">
        <v>179</v>
      </c>
      <c r="I255" s="5" t="s">
        <v>671</v>
      </c>
      <c r="J255" s="6" t="s">
        <v>672</v>
      </c>
      <c r="K255" s="14"/>
      <c r="L255" s="15" t="s">
        <v>1723</v>
      </c>
      <c r="M255" s="4" t="str">
        <f t="shared" si="16"/>
        <v>KANDULKONA-I KENDUMUNDA SINAPALI</v>
      </c>
      <c r="N255" s="20" t="s">
        <v>26</v>
      </c>
      <c r="O255" s="20">
        <v>26</v>
      </c>
      <c r="P255" s="20">
        <v>1</v>
      </c>
      <c r="Q255" s="35" t="s">
        <v>26</v>
      </c>
      <c r="R255" s="21">
        <v>42675</v>
      </c>
      <c r="S255" s="21">
        <v>42614</v>
      </c>
      <c r="T255" s="3">
        <f>S255+255</f>
        <v>42869</v>
      </c>
      <c r="U255" s="11" t="s">
        <v>2291</v>
      </c>
      <c r="V255" s="20" t="s">
        <v>27</v>
      </c>
      <c r="W255" s="20" t="s">
        <v>1936</v>
      </c>
      <c r="X255" s="27" t="s">
        <v>2011</v>
      </c>
      <c r="Y255" s="27" t="s">
        <v>2261</v>
      </c>
      <c r="Z255" s="26" t="s">
        <v>2277</v>
      </c>
      <c r="AA255" s="17" t="s">
        <v>31</v>
      </c>
      <c r="AB255" s="3">
        <f t="shared" si="17"/>
        <v>42796</v>
      </c>
      <c r="AC255" s="3">
        <v>43004</v>
      </c>
      <c r="AD255" s="3">
        <f t="shared" si="18"/>
        <v>43184</v>
      </c>
      <c r="AE255" s="21">
        <v>43279</v>
      </c>
      <c r="AF255" s="4" t="s">
        <v>2293</v>
      </c>
      <c r="AG255" s="3">
        <v>43433</v>
      </c>
      <c r="AH255" s="3">
        <v>43433</v>
      </c>
      <c r="AI255" s="4" t="s">
        <v>2502</v>
      </c>
      <c r="AJ255" s="4"/>
      <c r="AK255" s="4" t="s">
        <v>2512</v>
      </c>
      <c r="AO255" s="19" t="e">
        <v>#N/A</v>
      </c>
      <c r="AP255" s="19" t="e">
        <v>#N/A</v>
      </c>
      <c r="AQ255" s="19" t="e">
        <v>#N/A</v>
      </c>
      <c r="AR255" s="19" t="e">
        <f>VLOOKUP(A255,#REF!,12,0)</f>
        <v>#REF!</v>
      </c>
      <c r="AS255" s="19" t="e">
        <f t="shared" si="19"/>
        <v>#REF!</v>
      </c>
      <c r="AX255" s="19" t="e">
        <v>#N/A</v>
      </c>
      <c r="AY255" s="19" t="b">
        <v>1</v>
      </c>
      <c r="AZ255" s="19">
        <v>6200</v>
      </c>
    </row>
    <row r="256" spans="1:52" s="10" customFormat="1" ht="15" hidden="1" customHeight="1">
      <c r="A256" s="19" t="s">
        <v>2796</v>
      </c>
      <c r="B256" s="19"/>
      <c r="C256" s="72">
        <f t="shared" si="15"/>
        <v>84010497130</v>
      </c>
      <c r="D256" s="11">
        <v>252</v>
      </c>
      <c r="E256" s="12" t="s">
        <v>25</v>
      </c>
      <c r="F256" s="12" t="s">
        <v>109</v>
      </c>
      <c r="G256" s="4" t="s">
        <v>113</v>
      </c>
      <c r="H256" s="4" t="s">
        <v>218</v>
      </c>
      <c r="I256" s="5" t="s">
        <v>673</v>
      </c>
      <c r="J256" s="6" t="s">
        <v>674</v>
      </c>
      <c r="K256" s="14"/>
      <c r="L256" s="15"/>
      <c r="M256" s="4" t="str">
        <f t="shared" si="16"/>
        <v>SIALLATI KENDUMUNDA SINAPALI</v>
      </c>
      <c r="N256" s="20" t="s">
        <v>26</v>
      </c>
      <c r="O256" s="20">
        <v>25</v>
      </c>
      <c r="P256" s="20">
        <v>1</v>
      </c>
      <c r="Q256" s="35" t="s">
        <v>26</v>
      </c>
      <c r="R256" s="21">
        <v>42650</v>
      </c>
      <c r="S256" s="21">
        <v>42566</v>
      </c>
      <c r="T256" s="3">
        <f>S256+255</f>
        <v>42821</v>
      </c>
      <c r="U256" s="11" t="s">
        <v>2291</v>
      </c>
      <c r="V256" s="20" t="s">
        <v>27</v>
      </c>
      <c r="W256" s="20" t="s">
        <v>1936</v>
      </c>
      <c r="X256" s="27" t="s">
        <v>2012</v>
      </c>
      <c r="Y256" s="27" t="s">
        <v>2261</v>
      </c>
      <c r="Z256" s="26" t="s">
        <v>2277</v>
      </c>
      <c r="AA256" s="17" t="s">
        <v>31</v>
      </c>
      <c r="AB256" s="3">
        <f t="shared" si="17"/>
        <v>42748</v>
      </c>
      <c r="AC256" s="21">
        <v>43004</v>
      </c>
      <c r="AD256" s="3">
        <f t="shared" si="18"/>
        <v>43136</v>
      </c>
      <c r="AE256" s="21">
        <v>43279</v>
      </c>
      <c r="AF256" s="4" t="s">
        <v>2293</v>
      </c>
      <c r="AG256" s="3">
        <v>43406</v>
      </c>
      <c r="AH256" s="3">
        <v>43433</v>
      </c>
      <c r="AI256" s="4" t="s">
        <v>2502</v>
      </c>
      <c r="AJ256" s="7"/>
      <c r="AK256" s="4" t="s">
        <v>2512</v>
      </c>
      <c r="AL256" s="19"/>
      <c r="AM256" s="19"/>
      <c r="AN256" s="19"/>
      <c r="AO256" s="19" t="e">
        <v>#N/A</v>
      </c>
      <c r="AP256" s="19" t="e">
        <v>#N/A</v>
      </c>
      <c r="AQ256" s="19" t="e">
        <v>#N/A</v>
      </c>
      <c r="AR256" s="19" t="e">
        <f>VLOOKUP(A256,#REF!,12,0)</f>
        <v>#REF!</v>
      </c>
      <c r="AS256" s="19" t="e">
        <f t="shared" si="19"/>
        <v>#REF!</v>
      </c>
      <c r="AX256" s="19" t="e">
        <v>#N/A</v>
      </c>
      <c r="AY256" s="19" t="b">
        <v>1</v>
      </c>
      <c r="AZ256" s="19">
        <v>7300</v>
      </c>
    </row>
    <row r="257" spans="1:52" s="10" customFormat="1" ht="15" hidden="1" customHeight="1">
      <c r="A257" s="19" t="s">
        <v>2797</v>
      </c>
      <c r="B257" s="19"/>
      <c r="C257" s="72">
        <f t="shared" si="15"/>
        <v>84010562598</v>
      </c>
      <c r="D257" s="11">
        <v>253</v>
      </c>
      <c r="E257" s="12" t="s">
        <v>25</v>
      </c>
      <c r="F257" s="12" t="s">
        <v>109</v>
      </c>
      <c r="G257" s="4" t="s">
        <v>113</v>
      </c>
      <c r="H257" s="4" t="s">
        <v>217</v>
      </c>
      <c r="I257" s="5" t="s">
        <v>675</v>
      </c>
      <c r="J257" s="6" t="s">
        <v>676</v>
      </c>
      <c r="K257" s="14"/>
      <c r="L257" s="15"/>
      <c r="M257" s="4" t="str">
        <f t="shared" si="16"/>
        <v>KAINTPADAR-I KENDUMUNDA SINAPALI</v>
      </c>
      <c r="N257" s="20" t="s">
        <v>26</v>
      </c>
      <c r="O257" s="20">
        <v>25</v>
      </c>
      <c r="P257" s="20">
        <v>1</v>
      </c>
      <c r="Q257" s="35" t="s">
        <v>26</v>
      </c>
      <c r="R257" s="21">
        <v>42641</v>
      </c>
      <c r="S257" s="21">
        <v>42553</v>
      </c>
      <c r="T257" s="3">
        <f>S257+255</f>
        <v>42808</v>
      </c>
      <c r="U257" s="11" t="s">
        <v>2291</v>
      </c>
      <c r="V257" s="20" t="s">
        <v>27</v>
      </c>
      <c r="W257" s="20" t="s">
        <v>1936</v>
      </c>
      <c r="X257" s="27" t="s">
        <v>2013</v>
      </c>
      <c r="Y257" s="27" t="s">
        <v>2261</v>
      </c>
      <c r="Z257" s="26" t="s">
        <v>2277</v>
      </c>
      <c r="AA257" s="17" t="s">
        <v>31</v>
      </c>
      <c r="AB257" s="3">
        <f t="shared" si="17"/>
        <v>42735</v>
      </c>
      <c r="AC257" s="21">
        <v>43004</v>
      </c>
      <c r="AD257" s="3">
        <f t="shared" si="18"/>
        <v>43123</v>
      </c>
      <c r="AE257" s="21">
        <v>43279</v>
      </c>
      <c r="AF257" s="4" t="s">
        <v>2293</v>
      </c>
      <c r="AG257" s="3">
        <v>43406</v>
      </c>
      <c r="AH257" s="3">
        <v>43433</v>
      </c>
      <c r="AI257" s="4" t="s">
        <v>2502</v>
      </c>
      <c r="AJ257" s="4"/>
      <c r="AK257" s="4" t="s">
        <v>2512</v>
      </c>
      <c r="AL257" s="19"/>
      <c r="AM257" s="19"/>
      <c r="AN257" s="19"/>
      <c r="AO257" s="19" t="e">
        <v>#N/A</v>
      </c>
      <c r="AP257" s="19" t="e">
        <v>#N/A</v>
      </c>
      <c r="AQ257" s="19" t="e">
        <v>#N/A</v>
      </c>
      <c r="AR257" s="19" t="e">
        <f>VLOOKUP(A257,#REF!,12,0)</f>
        <v>#REF!</v>
      </c>
      <c r="AS257" s="19" t="e">
        <f t="shared" si="19"/>
        <v>#REF!</v>
      </c>
      <c r="AX257" s="19" t="e">
        <v>#N/A</v>
      </c>
      <c r="AY257" s="19" t="b">
        <v>1</v>
      </c>
      <c r="AZ257" s="19">
        <v>8400</v>
      </c>
    </row>
    <row r="258" spans="1:52" ht="15" hidden="1" customHeight="1">
      <c r="A258" s="19" t="s">
        <v>2798</v>
      </c>
      <c r="C258" s="72">
        <f t="shared" si="15"/>
        <v>84010611901</v>
      </c>
      <c r="D258" s="11">
        <v>254</v>
      </c>
      <c r="E258" s="12" t="s">
        <v>25</v>
      </c>
      <c r="F258" s="12" t="s">
        <v>109</v>
      </c>
      <c r="G258" s="4" t="s">
        <v>113</v>
      </c>
      <c r="H258" s="4" t="s">
        <v>220</v>
      </c>
      <c r="I258" s="4" t="s">
        <v>677</v>
      </c>
      <c r="J258" s="12" t="s">
        <v>678</v>
      </c>
      <c r="K258" s="33" t="s">
        <v>1518</v>
      </c>
      <c r="L258" s="34" t="s">
        <v>1724</v>
      </c>
      <c r="M258" s="4" t="str">
        <f t="shared" si="16"/>
        <v>DONGARIKHOL KENDUMUNDA SINAPALI</v>
      </c>
      <c r="N258" s="11" t="s">
        <v>26</v>
      </c>
      <c r="O258" s="11">
        <v>22</v>
      </c>
      <c r="P258" s="11">
        <v>1</v>
      </c>
      <c r="Q258" s="35" t="s">
        <v>26</v>
      </c>
      <c r="R258" s="3">
        <v>42731</v>
      </c>
      <c r="S258" s="3">
        <v>42650</v>
      </c>
      <c r="T258" s="3">
        <v>42919</v>
      </c>
      <c r="U258" s="11" t="s">
        <v>2291</v>
      </c>
      <c r="V258" s="11" t="s">
        <v>27</v>
      </c>
      <c r="W258" s="11" t="s">
        <v>1936</v>
      </c>
      <c r="X258" s="16" t="s">
        <v>2014</v>
      </c>
      <c r="Y258" s="16" t="s">
        <v>2261</v>
      </c>
      <c r="Z258" s="16" t="s">
        <v>2277</v>
      </c>
      <c r="AA258" s="35" t="s">
        <v>31</v>
      </c>
      <c r="AB258" s="3">
        <f t="shared" si="17"/>
        <v>42832</v>
      </c>
      <c r="AC258" s="3">
        <v>43004</v>
      </c>
      <c r="AD258" s="3">
        <f t="shared" si="18"/>
        <v>43220</v>
      </c>
      <c r="AE258" s="3">
        <v>43325</v>
      </c>
      <c r="AF258" s="11" t="s">
        <v>2293</v>
      </c>
      <c r="AG258" s="3">
        <v>43406</v>
      </c>
      <c r="AH258" s="3">
        <v>43406</v>
      </c>
      <c r="AI258" s="4" t="s">
        <v>2502</v>
      </c>
      <c r="AJ258" s="4"/>
      <c r="AK258" s="4" t="s">
        <v>2512</v>
      </c>
      <c r="AO258" s="19" t="e">
        <v>#N/A</v>
      </c>
      <c r="AP258" s="19" t="e">
        <v>#N/A</v>
      </c>
      <c r="AQ258" s="19" t="e">
        <v>#N/A</v>
      </c>
      <c r="AR258" s="19" t="e">
        <f>VLOOKUP(A258,#REF!,12,0)</f>
        <v>#REF!</v>
      </c>
      <c r="AS258" s="19" t="e">
        <f t="shared" si="19"/>
        <v>#REF!</v>
      </c>
      <c r="AX258" s="19" t="e">
        <v>#N/A</v>
      </c>
      <c r="AY258" s="19" t="b">
        <v>1</v>
      </c>
      <c r="AZ258" s="19">
        <v>9500</v>
      </c>
    </row>
    <row r="259" spans="1:52" ht="15" hidden="1" customHeight="1">
      <c r="A259" s="19" t="s">
        <v>2799</v>
      </c>
      <c r="C259" s="72">
        <f t="shared" si="15"/>
        <v>84010661384</v>
      </c>
      <c r="D259" s="11">
        <v>255</v>
      </c>
      <c r="E259" s="12" t="s">
        <v>25</v>
      </c>
      <c r="F259" s="12" t="s">
        <v>109</v>
      </c>
      <c r="G259" s="4" t="s">
        <v>113</v>
      </c>
      <c r="H259" s="4" t="s">
        <v>221</v>
      </c>
      <c r="I259" s="4" t="s">
        <v>40</v>
      </c>
      <c r="J259" s="12" t="s">
        <v>68</v>
      </c>
      <c r="K259" s="33"/>
      <c r="L259" s="34" t="s">
        <v>1725</v>
      </c>
      <c r="M259" s="4" t="str">
        <f t="shared" si="16"/>
        <v>JAMPANI-II KENDUMUNDA SINAPALI</v>
      </c>
      <c r="N259" s="11" t="s">
        <v>26</v>
      </c>
      <c r="O259" s="11">
        <v>26</v>
      </c>
      <c r="P259" s="11">
        <v>1</v>
      </c>
      <c r="Q259" s="35" t="s">
        <v>26</v>
      </c>
      <c r="R259" s="3">
        <v>42801</v>
      </c>
      <c r="S259" s="3">
        <v>42726</v>
      </c>
      <c r="T259" s="3">
        <v>42996</v>
      </c>
      <c r="U259" s="11" t="s">
        <v>2291</v>
      </c>
      <c r="V259" s="11" t="s">
        <v>27</v>
      </c>
      <c r="W259" s="11" t="s">
        <v>1936</v>
      </c>
      <c r="X259" s="16" t="s">
        <v>2015</v>
      </c>
      <c r="Y259" s="16" t="s">
        <v>2261</v>
      </c>
      <c r="Z259" s="16" t="s">
        <v>2277</v>
      </c>
      <c r="AA259" s="35" t="s">
        <v>31</v>
      </c>
      <c r="AB259" s="3">
        <f t="shared" si="17"/>
        <v>42908</v>
      </c>
      <c r="AC259" s="3">
        <v>43004</v>
      </c>
      <c r="AD259" s="3">
        <f t="shared" si="18"/>
        <v>43296</v>
      </c>
      <c r="AE259" s="3">
        <v>43409</v>
      </c>
      <c r="AF259" s="11" t="s">
        <v>2293</v>
      </c>
      <c r="AG259" s="3">
        <v>43433</v>
      </c>
      <c r="AH259" s="3">
        <v>43406</v>
      </c>
      <c r="AI259" s="4" t="s">
        <v>2502</v>
      </c>
      <c r="AJ259" s="4"/>
      <c r="AK259" s="4" t="s">
        <v>2512</v>
      </c>
      <c r="AO259" s="19" t="e">
        <v>#N/A</v>
      </c>
      <c r="AP259" s="19" t="e">
        <v>#N/A</v>
      </c>
      <c r="AQ259" s="19" t="e">
        <v>#N/A</v>
      </c>
      <c r="AR259" s="19" t="e">
        <f>VLOOKUP(A259,#REF!,12,0)</f>
        <v>#REF!</v>
      </c>
      <c r="AS259" s="19" t="e">
        <f t="shared" si="19"/>
        <v>#REF!</v>
      </c>
      <c r="AX259" s="19" t="e">
        <v>#N/A</v>
      </c>
      <c r="AY259" s="19" t="b">
        <v>0</v>
      </c>
      <c r="AZ259" s="19">
        <v>600</v>
      </c>
    </row>
    <row r="260" spans="1:52" s="10" customFormat="1" ht="15" hidden="1" customHeight="1">
      <c r="A260" s="19" t="s">
        <v>2800</v>
      </c>
      <c r="B260" s="19"/>
      <c r="C260" s="72">
        <f t="shared" si="15"/>
        <v>84010716890</v>
      </c>
      <c r="D260" s="11">
        <v>256</v>
      </c>
      <c r="E260" s="12" t="s">
        <v>25</v>
      </c>
      <c r="F260" s="12" t="s">
        <v>109</v>
      </c>
      <c r="G260" s="4" t="s">
        <v>113</v>
      </c>
      <c r="H260" s="4" t="s">
        <v>218</v>
      </c>
      <c r="I260" s="4" t="s">
        <v>679</v>
      </c>
      <c r="J260" s="12" t="s">
        <v>680</v>
      </c>
      <c r="K260" s="33" t="s">
        <v>1519</v>
      </c>
      <c r="L260" s="34" t="s">
        <v>1726</v>
      </c>
      <c r="M260" s="4" t="str">
        <f t="shared" si="16"/>
        <v>SIALLATI KENDUMUNDA SINAPALI</v>
      </c>
      <c r="N260" s="11" t="s">
        <v>26</v>
      </c>
      <c r="O260" s="11">
        <v>22</v>
      </c>
      <c r="P260" s="11">
        <v>1</v>
      </c>
      <c r="Q260" s="35" t="s">
        <v>26</v>
      </c>
      <c r="R260" s="3">
        <v>42713</v>
      </c>
      <c r="S260" s="3">
        <v>42623</v>
      </c>
      <c r="T260" s="3">
        <v>42894</v>
      </c>
      <c r="U260" s="11" t="s">
        <v>2291</v>
      </c>
      <c r="V260" s="11" t="s">
        <v>27</v>
      </c>
      <c r="W260" s="11" t="s">
        <v>1936</v>
      </c>
      <c r="X260" s="16" t="s">
        <v>2016</v>
      </c>
      <c r="Y260" s="16" t="s">
        <v>2261</v>
      </c>
      <c r="Z260" s="16" t="s">
        <v>2277</v>
      </c>
      <c r="AA260" s="35" t="s">
        <v>31</v>
      </c>
      <c r="AB260" s="3">
        <f t="shared" si="17"/>
        <v>42805</v>
      </c>
      <c r="AC260" s="3">
        <v>43004</v>
      </c>
      <c r="AD260" s="3">
        <f t="shared" si="18"/>
        <v>43193</v>
      </c>
      <c r="AE260" s="3">
        <v>43325</v>
      </c>
      <c r="AF260" s="11" t="s">
        <v>2293</v>
      </c>
      <c r="AG260" s="3">
        <v>43406</v>
      </c>
      <c r="AH260" s="3">
        <v>43433</v>
      </c>
      <c r="AI260" s="4" t="s">
        <v>2502</v>
      </c>
      <c r="AJ260" s="7"/>
      <c r="AK260" s="4" t="s">
        <v>2512</v>
      </c>
      <c r="AL260" s="19"/>
      <c r="AM260" s="19"/>
      <c r="AN260" s="19"/>
      <c r="AO260" s="19" t="e">
        <v>#N/A</v>
      </c>
      <c r="AP260" s="19" t="e">
        <v>#N/A</v>
      </c>
      <c r="AQ260" s="19" t="e">
        <v>#N/A</v>
      </c>
      <c r="AR260" s="19" t="e">
        <f>VLOOKUP(A260,#REF!,12,0)</f>
        <v>#REF!</v>
      </c>
      <c r="AS260" s="19" t="e">
        <f t="shared" si="19"/>
        <v>#REF!</v>
      </c>
      <c r="AX260" s="19" t="e">
        <v>#N/A</v>
      </c>
      <c r="AY260" s="19" t="b">
        <v>1</v>
      </c>
      <c r="AZ260" s="19">
        <v>1700</v>
      </c>
    </row>
    <row r="261" spans="1:52" ht="15" hidden="1" customHeight="1">
      <c r="A261" s="19" t="s">
        <v>2801</v>
      </c>
      <c r="C261" s="72">
        <f t="shared" ref="C261:C324" si="21">VALUE(X261)</f>
        <v>84010825662</v>
      </c>
      <c r="D261" s="11">
        <v>257</v>
      </c>
      <c r="E261" s="12" t="s">
        <v>25</v>
      </c>
      <c r="F261" s="12" t="s">
        <v>109</v>
      </c>
      <c r="G261" s="4" t="s">
        <v>113</v>
      </c>
      <c r="H261" s="4" t="s">
        <v>179</v>
      </c>
      <c r="I261" s="4" t="s">
        <v>681</v>
      </c>
      <c r="J261" s="12" t="s">
        <v>682</v>
      </c>
      <c r="K261" s="33"/>
      <c r="L261" s="34" t="s">
        <v>1727</v>
      </c>
      <c r="M261" s="4" t="str">
        <f t="shared" ref="M261:M324" si="22">H261&amp;" "&amp;G261&amp;" "&amp;F261</f>
        <v>KANDULKONA-I KENDUMUNDA SINAPALI</v>
      </c>
      <c r="N261" s="11" t="s">
        <v>26</v>
      </c>
      <c r="O261" s="11">
        <v>26</v>
      </c>
      <c r="P261" s="11">
        <v>1</v>
      </c>
      <c r="Q261" s="35" t="s">
        <v>26</v>
      </c>
      <c r="R261" s="3">
        <v>42802</v>
      </c>
      <c r="S261" s="3">
        <v>42736</v>
      </c>
      <c r="T261" s="3">
        <v>43008</v>
      </c>
      <c r="U261" s="11" t="s">
        <v>2291</v>
      </c>
      <c r="V261" s="11" t="s">
        <v>27</v>
      </c>
      <c r="W261" s="11" t="s">
        <v>1936</v>
      </c>
      <c r="X261" s="16" t="s">
        <v>2017</v>
      </c>
      <c r="Y261" s="16" t="s">
        <v>2261</v>
      </c>
      <c r="Z261" s="16" t="s">
        <v>2277</v>
      </c>
      <c r="AA261" s="35" t="s">
        <v>31</v>
      </c>
      <c r="AB261" s="3">
        <f t="shared" ref="AB261:AB324" si="23">S261+182</f>
        <v>42918</v>
      </c>
      <c r="AC261" s="3">
        <v>43004</v>
      </c>
      <c r="AD261" s="3">
        <f t="shared" ref="AD261:AD324" si="24">S261+570</f>
        <v>43306</v>
      </c>
      <c r="AE261" s="3">
        <v>43325</v>
      </c>
      <c r="AF261" s="11" t="s">
        <v>2293</v>
      </c>
      <c r="AG261" s="3">
        <v>43433</v>
      </c>
      <c r="AH261" s="3">
        <v>43406</v>
      </c>
      <c r="AI261" s="4" t="s">
        <v>2502</v>
      </c>
      <c r="AJ261" s="7"/>
      <c r="AK261" s="4" t="s">
        <v>2512</v>
      </c>
      <c r="AO261" s="19" t="e">
        <v>#N/A</v>
      </c>
      <c r="AP261" s="19" t="e">
        <v>#N/A</v>
      </c>
      <c r="AQ261" s="19" t="e">
        <v>#N/A</v>
      </c>
      <c r="AR261" s="19" t="e">
        <f>VLOOKUP(A261,#REF!,12,0)</f>
        <v>#REF!</v>
      </c>
      <c r="AS261" s="19" t="e">
        <f t="shared" ref="AS261:AS324" si="25">AR261=G261</f>
        <v>#REF!</v>
      </c>
      <c r="AX261" s="19" t="e">
        <v>#N/A</v>
      </c>
      <c r="AY261" s="19" t="b">
        <v>1</v>
      </c>
      <c r="AZ261" s="19">
        <v>2800</v>
      </c>
    </row>
    <row r="262" spans="1:52" s="10" customFormat="1" ht="15" hidden="1" customHeight="1">
      <c r="A262" s="19" t="s">
        <v>2802</v>
      </c>
      <c r="B262" s="19"/>
      <c r="C262" s="72">
        <f t="shared" si="21"/>
        <v>84010880918</v>
      </c>
      <c r="D262" s="11">
        <v>258</v>
      </c>
      <c r="E262" s="12" t="s">
        <v>25</v>
      </c>
      <c r="F262" s="12" t="s">
        <v>109</v>
      </c>
      <c r="G262" s="4" t="s">
        <v>113</v>
      </c>
      <c r="H262" s="4" t="s">
        <v>179</v>
      </c>
      <c r="I262" s="4" t="s">
        <v>683</v>
      </c>
      <c r="J262" s="12" t="s">
        <v>104</v>
      </c>
      <c r="K262" s="33"/>
      <c r="L262" s="34" t="s">
        <v>1728</v>
      </c>
      <c r="M262" s="4" t="str">
        <f t="shared" si="22"/>
        <v>KANDULKONA-I KENDUMUNDA SINAPALI</v>
      </c>
      <c r="N262" s="11" t="s">
        <v>26</v>
      </c>
      <c r="O262" s="11">
        <v>26</v>
      </c>
      <c r="P262" s="11">
        <v>1</v>
      </c>
      <c r="Q262" s="35" t="s">
        <v>26</v>
      </c>
      <c r="R262" s="3">
        <v>42753</v>
      </c>
      <c r="S262" s="3">
        <v>42623</v>
      </c>
      <c r="T262" s="3">
        <v>42896</v>
      </c>
      <c r="U262" s="11" t="s">
        <v>2291</v>
      </c>
      <c r="V262" s="11" t="s">
        <v>27</v>
      </c>
      <c r="W262" s="11" t="s">
        <v>1936</v>
      </c>
      <c r="X262" s="16" t="s">
        <v>2018</v>
      </c>
      <c r="Y262" s="16" t="s">
        <v>2261</v>
      </c>
      <c r="Z262" s="16" t="s">
        <v>2277</v>
      </c>
      <c r="AA262" s="35" t="s">
        <v>31</v>
      </c>
      <c r="AB262" s="3">
        <f t="shared" si="23"/>
        <v>42805</v>
      </c>
      <c r="AC262" s="3">
        <v>43004</v>
      </c>
      <c r="AD262" s="3">
        <f t="shared" si="24"/>
        <v>43193</v>
      </c>
      <c r="AE262" s="3">
        <v>43325</v>
      </c>
      <c r="AF262" s="11" t="s">
        <v>2293</v>
      </c>
      <c r="AG262" s="3">
        <v>43433</v>
      </c>
      <c r="AH262" s="3">
        <v>43433</v>
      </c>
      <c r="AI262" s="4" t="s">
        <v>2502</v>
      </c>
      <c r="AJ262" s="4"/>
      <c r="AK262" s="4" t="s">
        <v>2512</v>
      </c>
      <c r="AL262" s="19"/>
      <c r="AM262" s="19"/>
      <c r="AN262" s="19"/>
      <c r="AO262" s="19" t="e">
        <v>#N/A</v>
      </c>
      <c r="AP262" s="19" t="e">
        <v>#N/A</v>
      </c>
      <c r="AQ262" s="19" t="e">
        <v>#N/A</v>
      </c>
      <c r="AR262" s="19" t="e">
        <f>VLOOKUP(A262,#REF!,12,0)</f>
        <v>#REF!</v>
      </c>
      <c r="AS262" s="19" t="e">
        <f t="shared" si="25"/>
        <v>#REF!</v>
      </c>
      <c r="AX262" s="19" t="e">
        <v>#N/A</v>
      </c>
      <c r="AY262" s="19" t="b">
        <v>1</v>
      </c>
      <c r="AZ262" s="19">
        <v>3900</v>
      </c>
    </row>
    <row r="263" spans="1:52" ht="15" hidden="1" customHeight="1">
      <c r="A263" s="19" t="s">
        <v>2803</v>
      </c>
      <c r="C263" s="72">
        <f t="shared" si="21"/>
        <v>84011449732</v>
      </c>
      <c r="D263" s="11">
        <v>259</v>
      </c>
      <c r="E263" s="12" t="s">
        <v>25</v>
      </c>
      <c r="F263" s="12" t="s">
        <v>109</v>
      </c>
      <c r="G263" s="4" t="s">
        <v>113</v>
      </c>
      <c r="H263" s="4" t="s">
        <v>216</v>
      </c>
      <c r="I263" s="4" t="s">
        <v>684</v>
      </c>
      <c r="J263" s="12" t="s">
        <v>685</v>
      </c>
      <c r="K263" s="33" t="s">
        <v>1520</v>
      </c>
      <c r="L263" s="34" t="s">
        <v>1729</v>
      </c>
      <c r="M263" s="4" t="str">
        <f t="shared" si="22"/>
        <v>KAINTPADAR-II KENDUMUNDA SINAPALI</v>
      </c>
      <c r="N263" s="11" t="s">
        <v>26</v>
      </c>
      <c r="O263" s="11">
        <v>24</v>
      </c>
      <c r="P263" s="11">
        <v>1</v>
      </c>
      <c r="Q263" s="35" t="s">
        <v>26</v>
      </c>
      <c r="R263" s="3">
        <v>42704</v>
      </c>
      <c r="S263" s="3">
        <v>42635</v>
      </c>
      <c r="T263" s="3">
        <v>42909</v>
      </c>
      <c r="U263" s="11" t="s">
        <v>2291</v>
      </c>
      <c r="V263" s="11" t="s">
        <v>27</v>
      </c>
      <c r="W263" s="11" t="s">
        <v>1936</v>
      </c>
      <c r="X263" s="16" t="s">
        <v>2019</v>
      </c>
      <c r="Y263" s="16" t="s">
        <v>2261</v>
      </c>
      <c r="Z263" s="16" t="s">
        <v>2277</v>
      </c>
      <c r="AA263" s="35" t="s">
        <v>31</v>
      </c>
      <c r="AB263" s="3">
        <f t="shared" si="23"/>
        <v>42817</v>
      </c>
      <c r="AC263" s="3">
        <v>43004</v>
      </c>
      <c r="AD263" s="3">
        <f t="shared" si="24"/>
        <v>43205</v>
      </c>
      <c r="AE263" s="3">
        <v>43325</v>
      </c>
      <c r="AF263" s="11" t="s">
        <v>2293</v>
      </c>
      <c r="AG263" s="3">
        <v>43433</v>
      </c>
      <c r="AH263" s="3">
        <v>43433</v>
      </c>
      <c r="AI263" s="4" t="s">
        <v>2502</v>
      </c>
      <c r="AJ263" s="4"/>
      <c r="AK263" s="4" t="s">
        <v>2512</v>
      </c>
      <c r="AO263" s="19" t="e">
        <v>#N/A</v>
      </c>
      <c r="AP263" s="19" t="e">
        <v>#N/A</v>
      </c>
      <c r="AQ263" s="19" t="e">
        <v>#N/A</v>
      </c>
      <c r="AR263" s="19" t="e">
        <f>VLOOKUP(A263,#REF!,12,0)</f>
        <v>#REF!</v>
      </c>
      <c r="AS263" s="19" t="e">
        <f t="shared" si="25"/>
        <v>#REF!</v>
      </c>
      <c r="AX263" s="19" t="e">
        <v>#N/A</v>
      </c>
      <c r="AY263" s="19" t="b">
        <v>1</v>
      </c>
      <c r="AZ263" s="19">
        <v>5000</v>
      </c>
    </row>
    <row r="264" spans="1:52" s="10" customFormat="1" ht="15" hidden="1" customHeight="1">
      <c r="A264" s="19" t="s">
        <v>2804</v>
      </c>
      <c r="B264" s="19"/>
      <c r="C264" s="72">
        <f t="shared" si="21"/>
        <v>84011817298</v>
      </c>
      <c r="D264" s="11">
        <v>260</v>
      </c>
      <c r="E264" s="12" t="s">
        <v>25</v>
      </c>
      <c r="F264" s="12" t="s">
        <v>109</v>
      </c>
      <c r="G264" s="4" t="s">
        <v>113</v>
      </c>
      <c r="H264" s="4" t="s">
        <v>222</v>
      </c>
      <c r="I264" s="5" t="s">
        <v>686</v>
      </c>
      <c r="J264" s="6" t="s">
        <v>687</v>
      </c>
      <c r="K264" s="14"/>
      <c r="L264" s="15"/>
      <c r="M264" s="4" t="str">
        <f t="shared" si="22"/>
        <v>CHHOTDARLIPADA KENDUMUNDA SINAPALI</v>
      </c>
      <c r="N264" s="20" t="s">
        <v>26</v>
      </c>
      <c r="O264" s="20">
        <v>22</v>
      </c>
      <c r="P264" s="20">
        <v>1</v>
      </c>
      <c r="Q264" s="35" t="s">
        <v>26</v>
      </c>
      <c r="R264" s="21">
        <v>42641</v>
      </c>
      <c r="S264" s="21">
        <v>42558</v>
      </c>
      <c r="T264" s="3">
        <f>S264+255</f>
        <v>42813</v>
      </c>
      <c r="U264" s="11" t="s">
        <v>2291</v>
      </c>
      <c r="V264" s="20" t="s">
        <v>27</v>
      </c>
      <c r="W264" s="20" t="s">
        <v>1936</v>
      </c>
      <c r="X264" s="27" t="s">
        <v>2020</v>
      </c>
      <c r="Y264" s="27" t="s">
        <v>2261</v>
      </c>
      <c r="Z264" s="26" t="s">
        <v>2277</v>
      </c>
      <c r="AA264" s="17" t="s">
        <v>31</v>
      </c>
      <c r="AB264" s="3">
        <f t="shared" si="23"/>
        <v>42740</v>
      </c>
      <c r="AC264" s="21">
        <v>43004</v>
      </c>
      <c r="AD264" s="3">
        <f t="shared" si="24"/>
        <v>43128</v>
      </c>
      <c r="AE264" s="21">
        <v>43279</v>
      </c>
      <c r="AF264" s="4" t="s">
        <v>2293</v>
      </c>
      <c r="AG264" s="3">
        <v>43406</v>
      </c>
      <c r="AH264" s="3">
        <v>43406</v>
      </c>
      <c r="AI264" s="4" t="s">
        <v>2502</v>
      </c>
      <c r="AJ264" s="4"/>
      <c r="AK264" s="4" t="s">
        <v>2512</v>
      </c>
      <c r="AL264" s="19"/>
      <c r="AM264" s="19"/>
      <c r="AN264" s="19"/>
      <c r="AO264" s="19" t="e">
        <v>#N/A</v>
      </c>
      <c r="AP264" s="19" t="e">
        <v>#N/A</v>
      </c>
      <c r="AQ264" s="19" t="e">
        <v>#N/A</v>
      </c>
      <c r="AR264" s="19" t="e">
        <f>VLOOKUP(A264,#REF!,12,0)</f>
        <v>#REF!</v>
      </c>
      <c r="AS264" s="19" t="e">
        <f t="shared" si="25"/>
        <v>#REF!</v>
      </c>
      <c r="AX264" s="19" t="e">
        <v>#N/A</v>
      </c>
      <c r="AY264" s="19" t="b">
        <v>1</v>
      </c>
      <c r="AZ264" s="19">
        <v>6100</v>
      </c>
    </row>
    <row r="265" spans="1:52" s="10" customFormat="1" ht="15" hidden="1" customHeight="1">
      <c r="A265" s="19" t="s">
        <v>2805</v>
      </c>
      <c r="B265" s="19"/>
      <c r="C265" s="72">
        <f t="shared" si="21"/>
        <v>84012653768</v>
      </c>
      <c r="D265" s="11">
        <v>261</v>
      </c>
      <c r="E265" s="12" t="s">
        <v>25</v>
      </c>
      <c r="F265" s="12" t="s">
        <v>109</v>
      </c>
      <c r="G265" s="4" t="s">
        <v>113</v>
      </c>
      <c r="H265" s="4" t="s">
        <v>223</v>
      </c>
      <c r="I265" s="5" t="s">
        <v>688</v>
      </c>
      <c r="J265" s="6" t="s">
        <v>689</v>
      </c>
      <c r="K265" s="14" t="s">
        <v>1521</v>
      </c>
      <c r="L265" s="15" t="s">
        <v>1730</v>
      </c>
      <c r="M265" s="4" t="str">
        <f t="shared" si="22"/>
        <v>KURLUBHATA KENDUMUNDA SINAPALI</v>
      </c>
      <c r="N265" s="20" t="s">
        <v>26</v>
      </c>
      <c r="O265" s="20">
        <v>26</v>
      </c>
      <c r="P265" s="20">
        <v>1</v>
      </c>
      <c r="Q265" s="35" t="s">
        <v>26</v>
      </c>
      <c r="R265" s="21">
        <v>42647</v>
      </c>
      <c r="S265" s="21">
        <v>42592</v>
      </c>
      <c r="T265" s="3">
        <f>S265+255</f>
        <v>42847</v>
      </c>
      <c r="U265" s="11" t="s">
        <v>2291</v>
      </c>
      <c r="V265" s="20" t="s">
        <v>27</v>
      </c>
      <c r="W265" s="20" t="s">
        <v>1936</v>
      </c>
      <c r="X265" s="27" t="s">
        <v>2021</v>
      </c>
      <c r="Y265" s="27" t="s">
        <v>2261</v>
      </c>
      <c r="Z265" s="26" t="s">
        <v>2277</v>
      </c>
      <c r="AA265" s="17" t="s">
        <v>31</v>
      </c>
      <c r="AB265" s="3">
        <f t="shared" si="23"/>
        <v>42774</v>
      </c>
      <c r="AC265" s="21">
        <v>43004</v>
      </c>
      <c r="AD265" s="3">
        <f t="shared" si="24"/>
        <v>43162</v>
      </c>
      <c r="AE265" s="21">
        <v>43279</v>
      </c>
      <c r="AF265" s="4" t="s">
        <v>2293</v>
      </c>
      <c r="AG265" s="3">
        <v>43406</v>
      </c>
      <c r="AH265" s="3">
        <v>43406</v>
      </c>
      <c r="AI265" s="4" t="s">
        <v>2502</v>
      </c>
      <c r="AJ265" s="4"/>
      <c r="AK265" s="4" t="s">
        <v>2512</v>
      </c>
      <c r="AL265" s="19"/>
      <c r="AM265" s="19"/>
      <c r="AN265" s="19"/>
      <c r="AO265" s="19" t="e">
        <v>#N/A</v>
      </c>
      <c r="AP265" s="19" t="e">
        <v>#N/A</v>
      </c>
      <c r="AQ265" s="19" t="e">
        <v>#N/A</v>
      </c>
      <c r="AR265" s="19" t="e">
        <f>VLOOKUP(A265,#REF!,12,0)</f>
        <v>#REF!</v>
      </c>
      <c r="AS265" s="19" t="e">
        <f t="shared" si="25"/>
        <v>#REF!</v>
      </c>
      <c r="AX265" s="19" t="e">
        <v>#N/A</v>
      </c>
      <c r="AY265" s="19" t="b">
        <v>1</v>
      </c>
      <c r="AZ265" s="19">
        <v>7200</v>
      </c>
    </row>
    <row r="266" spans="1:52" s="10" customFormat="1" ht="15" hidden="1" customHeight="1">
      <c r="A266" s="19" t="s">
        <v>2806</v>
      </c>
      <c r="B266" s="19"/>
      <c r="C266" s="72">
        <f t="shared" si="21"/>
        <v>84013034837</v>
      </c>
      <c r="D266" s="11">
        <v>262</v>
      </c>
      <c r="E266" s="12" t="s">
        <v>25</v>
      </c>
      <c r="F266" s="12" t="s">
        <v>109</v>
      </c>
      <c r="G266" s="4" t="s">
        <v>113</v>
      </c>
      <c r="H266" s="4" t="s">
        <v>217</v>
      </c>
      <c r="I266" s="4" t="s">
        <v>690</v>
      </c>
      <c r="J266" s="12" t="s">
        <v>691</v>
      </c>
      <c r="K266" s="33"/>
      <c r="L266" s="34" t="s">
        <v>1731</v>
      </c>
      <c r="M266" s="4" t="str">
        <f t="shared" si="22"/>
        <v>KAINTPADAR-I KENDUMUNDA SINAPALI</v>
      </c>
      <c r="N266" s="11" t="s">
        <v>26</v>
      </c>
      <c r="O266" s="11">
        <v>23</v>
      </c>
      <c r="P266" s="11">
        <v>1</v>
      </c>
      <c r="Q266" s="35" t="s">
        <v>26</v>
      </c>
      <c r="R266" s="3">
        <v>42724</v>
      </c>
      <c r="S266" s="3">
        <v>42639</v>
      </c>
      <c r="T266" s="3">
        <v>42906</v>
      </c>
      <c r="U266" s="11" t="s">
        <v>2290</v>
      </c>
      <c r="V266" s="11" t="s">
        <v>27</v>
      </c>
      <c r="W266" s="11" t="s">
        <v>1936</v>
      </c>
      <c r="X266" s="16" t="s">
        <v>2022</v>
      </c>
      <c r="Y266" s="16" t="s">
        <v>2261</v>
      </c>
      <c r="Z266" s="16" t="s">
        <v>2277</v>
      </c>
      <c r="AA266" s="35" t="s">
        <v>31</v>
      </c>
      <c r="AB266" s="3">
        <f t="shared" si="23"/>
        <v>42821</v>
      </c>
      <c r="AC266" s="3">
        <v>43004</v>
      </c>
      <c r="AD266" s="3">
        <f t="shared" si="24"/>
        <v>43209</v>
      </c>
      <c r="AE266" s="3">
        <v>43325</v>
      </c>
      <c r="AF266" s="11" t="s">
        <v>2293</v>
      </c>
      <c r="AG266" s="3">
        <v>43433</v>
      </c>
      <c r="AH266" s="3">
        <v>43406</v>
      </c>
      <c r="AI266" s="4" t="s">
        <v>2502</v>
      </c>
      <c r="AJ266" s="4"/>
      <c r="AK266" s="4" t="s">
        <v>2512</v>
      </c>
      <c r="AL266" s="19"/>
      <c r="AM266" s="19"/>
      <c r="AN266" s="19"/>
      <c r="AO266" s="19" t="e">
        <v>#N/A</v>
      </c>
      <c r="AP266" s="19" t="e">
        <v>#N/A</v>
      </c>
      <c r="AQ266" s="19" t="e">
        <v>#N/A</v>
      </c>
      <c r="AR266" s="19" t="e">
        <f>VLOOKUP(A266,#REF!,12,0)</f>
        <v>#REF!</v>
      </c>
      <c r="AS266" s="19" t="e">
        <f t="shared" si="25"/>
        <v>#REF!</v>
      </c>
      <c r="AX266" s="19" t="e">
        <v>#N/A</v>
      </c>
      <c r="AY266" s="19" t="b">
        <v>1</v>
      </c>
      <c r="AZ266" s="19">
        <v>8300</v>
      </c>
    </row>
    <row r="267" spans="1:52" ht="15" hidden="1" customHeight="1">
      <c r="A267" s="19" t="s">
        <v>2807</v>
      </c>
      <c r="C267" s="72">
        <f t="shared" si="21"/>
        <v>84017875913</v>
      </c>
      <c r="D267" s="11">
        <v>263</v>
      </c>
      <c r="E267" s="12" t="s">
        <v>25</v>
      </c>
      <c r="F267" s="12" t="s">
        <v>109</v>
      </c>
      <c r="G267" s="4" t="s">
        <v>113</v>
      </c>
      <c r="H267" s="4" t="s">
        <v>221</v>
      </c>
      <c r="I267" s="4" t="s">
        <v>692</v>
      </c>
      <c r="J267" s="12" t="s">
        <v>693</v>
      </c>
      <c r="K267" s="33" t="s">
        <v>1522</v>
      </c>
      <c r="L267" s="34" t="s">
        <v>1732</v>
      </c>
      <c r="M267" s="4" t="str">
        <f t="shared" si="22"/>
        <v>JAMPANI-II KENDUMUNDA SINAPALI</v>
      </c>
      <c r="N267" s="11" t="s">
        <v>26</v>
      </c>
      <c r="O267" s="11">
        <v>23</v>
      </c>
      <c r="P267" s="11">
        <v>1</v>
      </c>
      <c r="Q267" s="35" t="s">
        <v>26</v>
      </c>
      <c r="R267" s="3">
        <v>42745</v>
      </c>
      <c r="S267" s="3">
        <v>42659</v>
      </c>
      <c r="T267" s="3">
        <v>42927</v>
      </c>
      <c r="U267" s="11" t="s">
        <v>2291</v>
      </c>
      <c r="V267" s="11" t="s">
        <v>27</v>
      </c>
      <c r="W267" s="11" t="s">
        <v>1936</v>
      </c>
      <c r="X267" s="16" t="s">
        <v>2023</v>
      </c>
      <c r="Y267" s="16" t="s">
        <v>2261</v>
      </c>
      <c r="Z267" s="16" t="s">
        <v>2277</v>
      </c>
      <c r="AA267" s="35" t="s">
        <v>31</v>
      </c>
      <c r="AB267" s="3">
        <f t="shared" si="23"/>
        <v>42841</v>
      </c>
      <c r="AC267" s="3">
        <v>43004</v>
      </c>
      <c r="AD267" s="3">
        <f t="shared" si="24"/>
        <v>43229</v>
      </c>
      <c r="AE267" s="3">
        <v>43325</v>
      </c>
      <c r="AF267" s="11" t="s">
        <v>2293</v>
      </c>
      <c r="AG267" s="3">
        <v>43433</v>
      </c>
      <c r="AH267" s="3">
        <v>43406</v>
      </c>
      <c r="AI267" s="4" t="s">
        <v>2502</v>
      </c>
      <c r="AJ267" s="4"/>
      <c r="AK267" s="4" t="s">
        <v>2512</v>
      </c>
      <c r="AO267" s="19" t="e">
        <v>#N/A</v>
      </c>
      <c r="AP267" s="19" t="e">
        <v>#N/A</v>
      </c>
      <c r="AQ267" s="19" t="e">
        <v>#N/A</v>
      </c>
      <c r="AR267" s="19" t="e">
        <f>VLOOKUP(A267,#REF!,12,0)</f>
        <v>#REF!</v>
      </c>
      <c r="AS267" s="19" t="e">
        <f t="shared" si="25"/>
        <v>#REF!</v>
      </c>
      <c r="AX267" s="19" t="e">
        <v>#N/A</v>
      </c>
      <c r="AY267" s="19" t="b">
        <v>1</v>
      </c>
      <c r="AZ267" s="19">
        <v>9400</v>
      </c>
    </row>
    <row r="268" spans="1:52" ht="15" hidden="1" customHeight="1">
      <c r="A268" s="19" t="s">
        <v>2808</v>
      </c>
      <c r="C268" s="72">
        <f t="shared" si="21"/>
        <v>84018265033</v>
      </c>
      <c r="D268" s="11">
        <v>264</v>
      </c>
      <c r="E268" s="12" t="s">
        <v>25</v>
      </c>
      <c r="F268" s="12" t="s">
        <v>109</v>
      </c>
      <c r="G268" s="4" t="s">
        <v>113</v>
      </c>
      <c r="H268" s="4" t="s">
        <v>216</v>
      </c>
      <c r="I268" s="5" t="s">
        <v>694</v>
      </c>
      <c r="J268" s="6" t="s">
        <v>695</v>
      </c>
      <c r="K268" s="14" t="s">
        <v>1523</v>
      </c>
      <c r="L268" s="15"/>
      <c r="M268" s="4" t="str">
        <f t="shared" si="22"/>
        <v>KAINTPADAR-II KENDUMUNDA SINAPALI</v>
      </c>
      <c r="N268" s="20" t="s">
        <v>26</v>
      </c>
      <c r="O268" s="20">
        <v>23</v>
      </c>
      <c r="P268" s="20">
        <v>1</v>
      </c>
      <c r="Q268" s="35" t="s">
        <v>26</v>
      </c>
      <c r="R268" s="21">
        <v>42641</v>
      </c>
      <c r="S268" s="21">
        <v>42557</v>
      </c>
      <c r="T268" s="3">
        <f>S268+255</f>
        <v>42812</v>
      </c>
      <c r="U268" s="11" t="s">
        <v>2290</v>
      </c>
      <c r="V268" s="20" t="s">
        <v>27</v>
      </c>
      <c r="W268" s="20" t="s">
        <v>1936</v>
      </c>
      <c r="X268" s="27" t="s">
        <v>2024</v>
      </c>
      <c r="Y268" s="27" t="s">
        <v>2261</v>
      </c>
      <c r="Z268" s="26" t="s">
        <v>2277</v>
      </c>
      <c r="AA268" s="17" t="s">
        <v>31</v>
      </c>
      <c r="AB268" s="3">
        <f t="shared" si="23"/>
        <v>42739</v>
      </c>
      <c r="AC268" s="21">
        <v>43004</v>
      </c>
      <c r="AD268" s="3">
        <f t="shared" si="24"/>
        <v>43127</v>
      </c>
      <c r="AE268" s="21">
        <v>43279</v>
      </c>
      <c r="AF268" s="4" t="s">
        <v>2293</v>
      </c>
      <c r="AG268" s="3">
        <v>43406</v>
      </c>
      <c r="AH268" s="3">
        <v>43433</v>
      </c>
      <c r="AI268" s="4" t="s">
        <v>2502</v>
      </c>
      <c r="AJ268" s="7"/>
      <c r="AK268" s="4" t="s">
        <v>2512</v>
      </c>
      <c r="AO268" s="19" t="e">
        <v>#N/A</v>
      </c>
      <c r="AP268" s="19" t="e">
        <v>#N/A</v>
      </c>
      <c r="AQ268" s="19" t="e">
        <v>#N/A</v>
      </c>
      <c r="AR268" s="19" t="e">
        <f>VLOOKUP(A268,#REF!,12,0)</f>
        <v>#REF!</v>
      </c>
      <c r="AS268" s="19" t="e">
        <f t="shared" si="25"/>
        <v>#REF!</v>
      </c>
      <c r="AX268" s="19" t="e">
        <v>#N/A</v>
      </c>
      <c r="AY268" s="19" t="b">
        <v>1</v>
      </c>
      <c r="AZ268" s="19">
        <v>500</v>
      </c>
    </row>
    <row r="269" spans="1:52" ht="15" hidden="1" customHeight="1">
      <c r="A269" s="19" t="s">
        <v>2809</v>
      </c>
      <c r="C269" s="72">
        <f t="shared" si="21"/>
        <v>84018512798</v>
      </c>
      <c r="D269" s="11">
        <v>265</v>
      </c>
      <c r="E269" s="12" t="s">
        <v>25</v>
      </c>
      <c r="F269" s="12" t="s">
        <v>109</v>
      </c>
      <c r="G269" s="4" t="s">
        <v>113</v>
      </c>
      <c r="H269" s="4" t="s">
        <v>216</v>
      </c>
      <c r="I269" s="4" t="s">
        <v>696</v>
      </c>
      <c r="J269" s="12" t="s">
        <v>697</v>
      </c>
      <c r="K269" s="33"/>
      <c r="L269" s="34" t="s">
        <v>1733</v>
      </c>
      <c r="M269" s="4" t="str">
        <f t="shared" si="22"/>
        <v>KAINTPADAR-II KENDUMUNDA SINAPALI</v>
      </c>
      <c r="N269" s="11" t="s">
        <v>26</v>
      </c>
      <c r="O269" s="11">
        <v>21</v>
      </c>
      <c r="P269" s="11">
        <v>0</v>
      </c>
      <c r="Q269" s="35" t="s">
        <v>26</v>
      </c>
      <c r="R269" s="3">
        <v>42732</v>
      </c>
      <c r="S269" s="3">
        <v>42659</v>
      </c>
      <c r="T269" s="3">
        <v>42929</v>
      </c>
      <c r="U269" s="11" t="s">
        <v>2290</v>
      </c>
      <c r="V269" s="11" t="s">
        <v>27</v>
      </c>
      <c r="W269" s="11" t="s">
        <v>1936</v>
      </c>
      <c r="X269" s="16" t="s">
        <v>2025</v>
      </c>
      <c r="Y269" s="16" t="s">
        <v>2261</v>
      </c>
      <c r="Z269" s="16" t="s">
        <v>2277</v>
      </c>
      <c r="AA269" s="35" t="s">
        <v>31</v>
      </c>
      <c r="AB269" s="3">
        <f t="shared" si="23"/>
        <v>42841</v>
      </c>
      <c r="AC269" s="3">
        <v>43004</v>
      </c>
      <c r="AD269" s="3">
        <f t="shared" si="24"/>
        <v>43229</v>
      </c>
      <c r="AE269" s="3">
        <v>43325</v>
      </c>
      <c r="AF269" s="11" t="s">
        <v>2293</v>
      </c>
      <c r="AG269" s="3">
        <v>43433</v>
      </c>
      <c r="AH269" s="3">
        <v>43433</v>
      </c>
      <c r="AI269" s="4" t="s">
        <v>2502</v>
      </c>
      <c r="AJ269" s="4"/>
      <c r="AK269" s="4" t="s">
        <v>2512</v>
      </c>
      <c r="AO269" s="19" t="e">
        <v>#N/A</v>
      </c>
      <c r="AP269" s="19" t="e">
        <v>#N/A</v>
      </c>
      <c r="AQ269" s="19" t="e">
        <v>#N/A</v>
      </c>
      <c r="AR269" s="19" t="e">
        <f>VLOOKUP(A269,#REF!,12,0)</f>
        <v>#REF!</v>
      </c>
      <c r="AS269" s="19" t="e">
        <f t="shared" si="25"/>
        <v>#REF!</v>
      </c>
      <c r="AX269" s="19" t="e">
        <v>#N/A</v>
      </c>
      <c r="AY269" s="19" t="b">
        <v>1</v>
      </c>
      <c r="AZ269" s="19">
        <v>1600</v>
      </c>
    </row>
    <row r="270" spans="1:52" ht="15" hidden="1" customHeight="1">
      <c r="A270" s="19" t="s">
        <v>2810</v>
      </c>
      <c r="C270" s="72">
        <f t="shared" si="21"/>
        <v>84019121690</v>
      </c>
      <c r="D270" s="11">
        <v>266</v>
      </c>
      <c r="E270" s="12" t="s">
        <v>25</v>
      </c>
      <c r="F270" s="12" t="s">
        <v>109</v>
      </c>
      <c r="G270" s="4" t="s">
        <v>113</v>
      </c>
      <c r="H270" s="4" t="s">
        <v>224</v>
      </c>
      <c r="I270" s="5" t="s">
        <v>698</v>
      </c>
      <c r="J270" s="6" t="s">
        <v>699</v>
      </c>
      <c r="K270" s="14"/>
      <c r="L270" s="15"/>
      <c r="M270" s="4" t="str">
        <f t="shared" si="22"/>
        <v>KANDULKONA-II KENDUMUNDA SINAPALI</v>
      </c>
      <c r="N270" s="20" t="s">
        <v>26</v>
      </c>
      <c r="O270" s="20">
        <v>22</v>
      </c>
      <c r="P270" s="20">
        <v>1</v>
      </c>
      <c r="Q270" s="35" t="s">
        <v>26</v>
      </c>
      <c r="R270" s="21">
        <v>42675</v>
      </c>
      <c r="S270" s="21">
        <v>42618</v>
      </c>
      <c r="T270" s="3">
        <f>S270+255</f>
        <v>42873</v>
      </c>
      <c r="U270" s="11" t="s">
        <v>2291</v>
      </c>
      <c r="V270" s="20" t="s">
        <v>27</v>
      </c>
      <c r="W270" s="20" t="s">
        <v>1936</v>
      </c>
      <c r="X270" s="27" t="s">
        <v>2026</v>
      </c>
      <c r="Y270" s="27" t="s">
        <v>2261</v>
      </c>
      <c r="Z270" s="26" t="s">
        <v>2277</v>
      </c>
      <c r="AA270" s="17" t="s">
        <v>31</v>
      </c>
      <c r="AB270" s="3">
        <f t="shared" si="23"/>
        <v>42800</v>
      </c>
      <c r="AC270" s="21">
        <v>43004</v>
      </c>
      <c r="AD270" s="3">
        <f t="shared" si="24"/>
        <v>43188</v>
      </c>
      <c r="AE270" s="21">
        <v>43279</v>
      </c>
      <c r="AF270" s="4" t="s">
        <v>2293</v>
      </c>
      <c r="AG270" s="3">
        <v>43406</v>
      </c>
      <c r="AH270" s="3">
        <v>43406</v>
      </c>
      <c r="AI270" s="4" t="s">
        <v>2502</v>
      </c>
      <c r="AJ270" s="7"/>
      <c r="AK270" s="4" t="s">
        <v>2512</v>
      </c>
      <c r="AO270" s="19" t="e">
        <v>#N/A</v>
      </c>
      <c r="AP270" s="19" t="e">
        <v>#N/A</v>
      </c>
      <c r="AQ270" s="19" t="e">
        <v>#N/A</v>
      </c>
      <c r="AR270" s="19" t="e">
        <f>VLOOKUP(A270,#REF!,12,0)</f>
        <v>#REF!</v>
      </c>
      <c r="AS270" s="19" t="e">
        <f t="shared" si="25"/>
        <v>#REF!</v>
      </c>
      <c r="AX270" s="19" t="e">
        <v>#N/A</v>
      </c>
      <c r="AY270" s="19" t="b">
        <v>1</v>
      </c>
      <c r="AZ270" s="19">
        <v>2700</v>
      </c>
    </row>
    <row r="271" spans="1:52" s="10" customFormat="1" ht="15" hidden="1" customHeight="1">
      <c r="A271" s="19" t="s">
        <v>2811</v>
      </c>
      <c r="B271" s="19"/>
      <c r="C271" s="72">
        <f t="shared" si="21"/>
        <v>84019121952</v>
      </c>
      <c r="D271" s="11">
        <v>267</v>
      </c>
      <c r="E271" s="12" t="s">
        <v>25</v>
      </c>
      <c r="F271" s="12" t="s">
        <v>109</v>
      </c>
      <c r="G271" s="4" t="s">
        <v>113</v>
      </c>
      <c r="H271" s="4" t="s">
        <v>223</v>
      </c>
      <c r="I271" s="4" t="s">
        <v>700</v>
      </c>
      <c r="J271" s="12" t="s">
        <v>701</v>
      </c>
      <c r="K271" s="33" t="s">
        <v>1524</v>
      </c>
      <c r="L271" s="34"/>
      <c r="M271" s="4" t="str">
        <f t="shared" si="22"/>
        <v>KURLUBHATA KENDUMUNDA SINAPALI</v>
      </c>
      <c r="N271" s="11" t="s">
        <v>26</v>
      </c>
      <c r="O271" s="11">
        <v>25</v>
      </c>
      <c r="P271" s="11">
        <v>0</v>
      </c>
      <c r="Q271" s="35" t="s">
        <v>26</v>
      </c>
      <c r="R271" s="3">
        <v>42584</v>
      </c>
      <c r="S271" s="3">
        <v>42531</v>
      </c>
      <c r="T271" s="3">
        <v>42803</v>
      </c>
      <c r="U271" s="11" t="s">
        <v>2290</v>
      </c>
      <c r="V271" s="11" t="s">
        <v>27</v>
      </c>
      <c r="W271" s="11" t="s">
        <v>1936</v>
      </c>
      <c r="X271" s="16" t="s">
        <v>2027</v>
      </c>
      <c r="Y271" s="16" t="s">
        <v>2261</v>
      </c>
      <c r="Z271" s="16" t="s">
        <v>2277</v>
      </c>
      <c r="AA271" s="35" t="s">
        <v>31</v>
      </c>
      <c r="AB271" s="3">
        <f t="shared" si="23"/>
        <v>42713</v>
      </c>
      <c r="AC271" s="3">
        <v>43004</v>
      </c>
      <c r="AD271" s="3">
        <f t="shared" si="24"/>
        <v>43101</v>
      </c>
      <c r="AE271" s="3">
        <v>43409</v>
      </c>
      <c r="AF271" s="11" t="s">
        <v>2293</v>
      </c>
      <c r="AG271" s="3">
        <v>43433</v>
      </c>
      <c r="AH271" s="3">
        <v>43406</v>
      </c>
      <c r="AI271" s="4" t="s">
        <v>2502</v>
      </c>
      <c r="AJ271" s="4"/>
      <c r="AK271" s="4" t="s">
        <v>2512</v>
      </c>
      <c r="AL271" s="19"/>
      <c r="AM271" s="19"/>
      <c r="AN271" s="19"/>
      <c r="AO271" s="19" t="e">
        <v>#N/A</v>
      </c>
      <c r="AP271" s="19" t="e">
        <v>#N/A</v>
      </c>
      <c r="AQ271" s="19" t="e">
        <v>#N/A</v>
      </c>
      <c r="AR271" s="19" t="e">
        <f>VLOOKUP(A271,#REF!,12,0)</f>
        <v>#REF!</v>
      </c>
      <c r="AS271" s="19" t="e">
        <f t="shared" si="25"/>
        <v>#REF!</v>
      </c>
      <c r="AX271" s="19" t="e">
        <v>#N/A</v>
      </c>
      <c r="AY271" s="19" t="b">
        <v>1</v>
      </c>
      <c r="AZ271" s="19">
        <v>3800</v>
      </c>
    </row>
    <row r="272" spans="1:52" s="10" customFormat="1" ht="15" hidden="1" customHeight="1">
      <c r="A272" s="19" t="s">
        <v>2812</v>
      </c>
      <c r="B272" s="19"/>
      <c r="C272" s="72">
        <f t="shared" si="21"/>
        <v>84026444635</v>
      </c>
      <c r="D272" s="11">
        <v>268</v>
      </c>
      <c r="E272" s="12" t="s">
        <v>25</v>
      </c>
      <c r="F272" s="12" t="s">
        <v>109</v>
      </c>
      <c r="G272" s="4" t="s">
        <v>113</v>
      </c>
      <c r="H272" s="4" t="s">
        <v>178</v>
      </c>
      <c r="I272" s="5" t="s">
        <v>702</v>
      </c>
      <c r="J272" s="6" t="s">
        <v>703</v>
      </c>
      <c r="K272" s="14" t="s">
        <v>1525</v>
      </c>
      <c r="L272" s="15" t="s">
        <v>1734</v>
      </c>
      <c r="M272" s="4" t="str">
        <f t="shared" si="22"/>
        <v>KENDUMUNDA-II KENDUMUNDA SINAPALI</v>
      </c>
      <c r="N272" s="20" t="s">
        <v>26</v>
      </c>
      <c r="O272" s="20">
        <v>27</v>
      </c>
      <c r="P272" s="20">
        <v>1</v>
      </c>
      <c r="Q272" s="35" t="s">
        <v>26</v>
      </c>
      <c r="R272" s="21">
        <v>42552</v>
      </c>
      <c r="S272" s="21">
        <v>42474</v>
      </c>
      <c r="T272" s="3">
        <f>S272+255</f>
        <v>42729</v>
      </c>
      <c r="U272" s="11" t="s">
        <v>2290</v>
      </c>
      <c r="V272" s="20" t="s">
        <v>27</v>
      </c>
      <c r="W272" s="20" t="s">
        <v>1936</v>
      </c>
      <c r="X272" s="27" t="s">
        <v>2028</v>
      </c>
      <c r="Y272" s="27" t="s">
        <v>2261</v>
      </c>
      <c r="Z272" s="26" t="s">
        <v>2277</v>
      </c>
      <c r="AA272" s="17" t="s">
        <v>31</v>
      </c>
      <c r="AB272" s="3">
        <f t="shared" si="23"/>
        <v>42656</v>
      </c>
      <c r="AC272" s="3">
        <v>43004</v>
      </c>
      <c r="AD272" s="3">
        <f t="shared" si="24"/>
        <v>43044</v>
      </c>
      <c r="AE272" s="21">
        <v>43279</v>
      </c>
      <c r="AF272" s="4" t="s">
        <v>2293</v>
      </c>
      <c r="AG272" s="3">
        <v>43406</v>
      </c>
      <c r="AH272" s="3">
        <v>43406</v>
      </c>
      <c r="AI272" s="4" t="s">
        <v>2502</v>
      </c>
      <c r="AJ272" s="7"/>
      <c r="AK272" s="4" t="s">
        <v>2512</v>
      </c>
      <c r="AL272" s="19"/>
      <c r="AM272" s="19"/>
      <c r="AN272" s="19"/>
      <c r="AO272" s="19" t="e">
        <v>#N/A</v>
      </c>
      <c r="AP272" s="19" t="e">
        <v>#N/A</v>
      </c>
      <c r="AQ272" s="19" t="e">
        <v>#N/A</v>
      </c>
      <c r="AR272" s="19" t="e">
        <f>VLOOKUP(A272,#REF!,12,0)</f>
        <v>#REF!</v>
      </c>
      <c r="AS272" s="19" t="e">
        <f t="shared" si="25"/>
        <v>#REF!</v>
      </c>
      <c r="AX272" s="19" t="e">
        <v>#N/A</v>
      </c>
      <c r="AY272" s="19" t="b">
        <v>1</v>
      </c>
      <c r="AZ272" s="19">
        <v>4900</v>
      </c>
    </row>
    <row r="273" spans="1:52" ht="15" hidden="1" customHeight="1">
      <c r="A273" s="19" t="s">
        <v>2813</v>
      </c>
      <c r="C273" s="72">
        <f t="shared" si="21"/>
        <v>84029502979</v>
      </c>
      <c r="D273" s="11">
        <v>269</v>
      </c>
      <c r="E273" s="12" t="s">
        <v>25</v>
      </c>
      <c r="F273" s="12" t="s">
        <v>109</v>
      </c>
      <c r="G273" s="4" t="s">
        <v>113</v>
      </c>
      <c r="H273" s="4" t="s">
        <v>179</v>
      </c>
      <c r="I273" s="5" t="s">
        <v>704</v>
      </c>
      <c r="J273" s="6" t="s">
        <v>705</v>
      </c>
      <c r="K273" s="14"/>
      <c r="L273" s="15"/>
      <c r="M273" s="4" t="str">
        <f t="shared" si="22"/>
        <v>KANDULKONA-I KENDUMUNDA SINAPALI</v>
      </c>
      <c r="N273" s="20" t="s">
        <v>26</v>
      </c>
      <c r="O273" s="20">
        <v>25</v>
      </c>
      <c r="P273" s="20">
        <v>0</v>
      </c>
      <c r="Q273" s="35" t="s">
        <v>26</v>
      </c>
      <c r="R273" s="21">
        <v>42675</v>
      </c>
      <c r="S273" s="21">
        <v>42620</v>
      </c>
      <c r="T273" s="3">
        <f>S273+255</f>
        <v>42875</v>
      </c>
      <c r="U273" s="11" t="s">
        <v>2290</v>
      </c>
      <c r="V273" s="20" t="s">
        <v>27</v>
      </c>
      <c r="W273" s="20" t="s">
        <v>1936</v>
      </c>
      <c r="X273" s="27" t="s">
        <v>2029</v>
      </c>
      <c r="Y273" s="27" t="s">
        <v>2261</v>
      </c>
      <c r="Z273" s="26" t="s">
        <v>2277</v>
      </c>
      <c r="AA273" s="17" t="s">
        <v>31</v>
      </c>
      <c r="AB273" s="3">
        <f t="shared" si="23"/>
        <v>42802</v>
      </c>
      <c r="AC273" s="3">
        <v>43004</v>
      </c>
      <c r="AD273" s="3">
        <f t="shared" si="24"/>
        <v>43190</v>
      </c>
      <c r="AE273" s="21">
        <v>43279</v>
      </c>
      <c r="AF273" s="4" t="s">
        <v>2293</v>
      </c>
      <c r="AG273" s="3">
        <v>43433</v>
      </c>
      <c r="AH273" s="3">
        <v>43433</v>
      </c>
      <c r="AI273" s="4" t="s">
        <v>2502</v>
      </c>
      <c r="AJ273" s="4"/>
      <c r="AK273" s="4" t="s">
        <v>2512</v>
      </c>
      <c r="AO273" s="19" t="e">
        <v>#N/A</v>
      </c>
      <c r="AP273" s="19" t="e">
        <v>#N/A</v>
      </c>
      <c r="AQ273" s="19" t="e">
        <v>#N/A</v>
      </c>
      <c r="AR273" s="19" t="e">
        <f>VLOOKUP(A273,#REF!,12,0)</f>
        <v>#REF!</v>
      </c>
      <c r="AS273" s="19" t="e">
        <f t="shared" si="25"/>
        <v>#REF!</v>
      </c>
      <c r="AX273" s="19" t="e">
        <v>#N/A</v>
      </c>
      <c r="AY273" s="19" t="b">
        <v>1</v>
      </c>
      <c r="AZ273" s="19">
        <v>6000</v>
      </c>
    </row>
    <row r="274" spans="1:52" s="10" customFormat="1" ht="15" hidden="1" customHeight="1">
      <c r="A274" s="19" t="s">
        <v>2814</v>
      </c>
      <c r="B274" s="19"/>
      <c r="C274" s="72">
        <f t="shared" si="21"/>
        <v>84007860260</v>
      </c>
      <c r="D274" s="11">
        <v>270</v>
      </c>
      <c r="E274" s="12" t="s">
        <v>25</v>
      </c>
      <c r="F274" s="12" t="s">
        <v>109</v>
      </c>
      <c r="G274" s="4" t="s">
        <v>116</v>
      </c>
      <c r="H274" s="4" t="s">
        <v>225</v>
      </c>
      <c r="I274" s="5" t="s">
        <v>102</v>
      </c>
      <c r="J274" s="6" t="s">
        <v>706</v>
      </c>
      <c r="K274" s="14" t="s">
        <v>3335</v>
      </c>
      <c r="L274" s="15" t="s">
        <v>3336</v>
      </c>
      <c r="M274" s="4" t="str">
        <f t="shared" si="22"/>
        <v>TALAKOT NANGALBOD SINAPALI</v>
      </c>
      <c r="N274" s="20" t="s">
        <v>26</v>
      </c>
      <c r="O274" s="20">
        <v>25</v>
      </c>
      <c r="P274" s="20">
        <v>1</v>
      </c>
      <c r="Q274" s="35" t="s">
        <v>26</v>
      </c>
      <c r="R274" s="3">
        <v>42623</v>
      </c>
      <c r="S274" s="3">
        <v>42566</v>
      </c>
      <c r="T274" s="3">
        <f>S274+255</f>
        <v>42821</v>
      </c>
      <c r="U274" s="11" t="s">
        <v>2291</v>
      </c>
      <c r="V274" s="20" t="s">
        <v>27</v>
      </c>
      <c r="W274" s="20" t="s">
        <v>1936</v>
      </c>
      <c r="X274" s="22" t="s">
        <v>2030</v>
      </c>
      <c r="Y274" s="27" t="s">
        <v>2261</v>
      </c>
      <c r="Z274" s="26" t="s">
        <v>2277</v>
      </c>
      <c r="AA274" s="17" t="s">
        <v>31</v>
      </c>
      <c r="AB274" s="3">
        <f t="shared" si="23"/>
        <v>42748</v>
      </c>
      <c r="AC274" s="3">
        <v>43004</v>
      </c>
      <c r="AD274" s="3">
        <f t="shared" si="24"/>
        <v>43136</v>
      </c>
      <c r="AE274" s="21">
        <v>43279</v>
      </c>
      <c r="AF274" s="4" t="s">
        <v>2293</v>
      </c>
      <c r="AG274" s="3">
        <v>43433</v>
      </c>
      <c r="AH274" s="3">
        <v>43433</v>
      </c>
      <c r="AI274" s="4" t="s">
        <v>2502</v>
      </c>
      <c r="AJ274" s="7"/>
      <c r="AK274" s="4" t="s">
        <v>2512</v>
      </c>
      <c r="AL274" s="19"/>
      <c r="AM274" s="19"/>
      <c r="AN274" s="19">
        <v>8480456841</v>
      </c>
      <c r="AO274" s="19">
        <v>8480456841</v>
      </c>
      <c r="AP274" s="19" t="s">
        <v>3335</v>
      </c>
      <c r="AQ274" s="19" t="s">
        <v>3336</v>
      </c>
      <c r="AR274" s="19" t="e">
        <f>VLOOKUP(A274,#REF!,12,0)</f>
        <v>#REF!</v>
      </c>
      <c r="AS274" s="19" t="e">
        <f t="shared" si="25"/>
        <v>#REF!</v>
      </c>
      <c r="AX274" s="19" t="e">
        <v>#N/A</v>
      </c>
      <c r="AY274" s="19" t="b">
        <v>1</v>
      </c>
      <c r="AZ274" s="19">
        <v>7100</v>
      </c>
    </row>
    <row r="275" spans="1:52" s="10" customFormat="1" ht="15" hidden="1" customHeight="1">
      <c r="A275" s="19" t="s">
        <v>2815</v>
      </c>
      <c r="B275" s="19"/>
      <c r="C275" s="72">
        <f t="shared" si="21"/>
        <v>84008146800</v>
      </c>
      <c r="D275" s="11">
        <v>271</v>
      </c>
      <c r="E275" s="12" t="s">
        <v>25</v>
      </c>
      <c r="F275" s="12" t="s">
        <v>109</v>
      </c>
      <c r="G275" s="4" t="s">
        <v>116</v>
      </c>
      <c r="H275" s="4" t="s">
        <v>226</v>
      </c>
      <c r="I275" s="4" t="s">
        <v>707</v>
      </c>
      <c r="J275" s="12" t="s">
        <v>708</v>
      </c>
      <c r="K275" s="33" t="s">
        <v>3337</v>
      </c>
      <c r="L275" s="34" t="s">
        <v>1735</v>
      </c>
      <c r="M275" s="4" t="str">
        <f t="shared" si="22"/>
        <v>NUAMALPADA NANGALBOD SINAPALI</v>
      </c>
      <c r="N275" s="11" t="s">
        <v>26</v>
      </c>
      <c r="O275" s="11">
        <v>24</v>
      </c>
      <c r="P275" s="11">
        <v>1</v>
      </c>
      <c r="Q275" s="35" t="s">
        <v>26</v>
      </c>
      <c r="R275" s="3">
        <v>42678</v>
      </c>
      <c r="S275" s="3">
        <v>42597</v>
      </c>
      <c r="T275" s="3">
        <v>42863</v>
      </c>
      <c r="U275" s="11" t="s">
        <v>2291</v>
      </c>
      <c r="V275" s="11" t="s">
        <v>27</v>
      </c>
      <c r="W275" s="11" t="s">
        <v>1936</v>
      </c>
      <c r="X275" s="16" t="s">
        <v>2031</v>
      </c>
      <c r="Y275" s="16" t="s">
        <v>2261</v>
      </c>
      <c r="Z275" s="16" t="s">
        <v>2277</v>
      </c>
      <c r="AA275" s="35" t="s">
        <v>31</v>
      </c>
      <c r="AB275" s="3">
        <f t="shared" si="23"/>
        <v>42779</v>
      </c>
      <c r="AC275" s="3">
        <v>43004</v>
      </c>
      <c r="AD275" s="3">
        <f t="shared" si="24"/>
        <v>43167</v>
      </c>
      <c r="AE275" s="3">
        <v>43325</v>
      </c>
      <c r="AF275" s="11" t="s">
        <v>2293</v>
      </c>
      <c r="AG275" s="3">
        <v>43433</v>
      </c>
      <c r="AH275" s="3">
        <v>43433</v>
      </c>
      <c r="AI275" s="4" t="s">
        <v>2502</v>
      </c>
      <c r="AJ275" s="7"/>
      <c r="AK275" s="4" t="s">
        <v>2512</v>
      </c>
      <c r="AL275" s="19"/>
      <c r="AM275" s="19"/>
      <c r="AN275" s="19">
        <v>9668768493</v>
      </c>
      <c r="AO275" s="19">
        <v>9668768493</v>
      </c>
      <c r="AP275" s="19" t="s">
        <v>3337</v>
      </c>
      <c r="AQ275" s="19" t="s">
        <v>1735</v>
      </c>
      <c r="AR275" s="19" t="e">
        <f>VLOOKUP(A275,#REF!,12,0)</f>
        <v>#REF!</v>
      </c>
      <c r="AS275" s="19" t="e">
        <f t="shared" si="25"/>
        <v>#REF!</v>
      </c>
      <c r="AX275" s="19" t="e">
        <v>#N/A</v>
      </c>
      <c r="AY275" s="19" t="b">
        <v>1</v>
      </c>
      <c r="AZ275" s="19">
        <v>8200</v>
      </c>
    </row>
    <row r="276" spans="1:52" ht="15" hidden="1" customHeight="1">
      <c r="A276" s="19" t="s">
        <v>2816</v>
      </c>
      <c r="C276" s="72">
        <f t="shared" si="21"/>
        <v>84008337533</v>
      </c>
      <c r="D276" s="11">
        <v>272</v>
      </c>
      <c r="E276" s="12" t="s">
        <v>25</v>
      </c>
      <c r="F276" s="12" t="s">
        <v>109</v>
      </c>
      <c r="G276" s="4" t="s">
        <v>116</v>
      </c>
      <c r="H276" s="4" t="s">
        <v>227</v>
      </c>
      <c r="I276" s="4" t="s">
        <v>709</v>
      </c>
      <c r="J276" s="12" t="s">
        <v>710</v>
      </c>
      <c r="K276" s="33"/>
      <c r="L276" s="34" t="s">
        <v>1736</v>
      </c>
      <c r="M276" s="4" t="str">
        <f t="shared" si="22"/>
        <v>PHU-DANGARGAON NANGALBOD SINAPALI</v>
      </c>
      <c r="N276" s="11" t="s">
        <v>26</v>
      </c>
      <c r="O276" s="11">
        <v>25</v>
      </c>
      <c r="P276" s="11">
        <v>1</v>
      </c>
      <c r="Q276" s="35" t="s">
        <v>26</v>
      </c>
      <c r="R276" s="3">
        <v>42689</v>
      </c>
      <c r="S276" s="3">
        <v>42638</v>
      </c>
      <c r="T276" s="3">
        <v>42905</v>
      </c>
      <c r="U276" s="11" t="s">
        <v>2290</v>
      </c>
      <c r="V276" s="11" t="s">
        <v>27</v>
      </c>
      <c r="W276" s="11" t="s">
        <v>1936</v>
      </c>
      <c r="X276" s="16" t="s">
        <v>2032</v>
      </c>
      <c r="Y276" s="16" t="s">
        <v>2261</v>
      </c>
      <c r="Z276" s="16" t="s">
        <v>2277</v>
      </c>
      <c r="AA276" s="35" t="s">
        <v>31</v>
      </c>
      <c r="AB276" s="3">
        <f t="shared" si="23"/>
        <v>42820</v>
      </c>
      <c r="AC276" s="3">
        <v>43004</v>
      </c>
      <c r="AD276" s="3">
        <f t="shared" si="24"/>
        <v>43208</v>
      </c>
      <c r="AE276" s="3">
        <v>43325</v>
      </c>
      <c r="AF276" s="11" t="s">
        <v>2293</v>
      </c>
      <c r="AG276" s="3">
        <v>43406</v>
      </c>
      <c r="AH276" s="3">
        <v>43406</v>
      </c>
      <c r="AI276" s="4" t="s">
        <v>2502</v>
      </c>
      <c r="AJ276" s="7"/>
      <c r="AK276" s="4" t="s">
        <v>2512</v>
      </c>
      <c r="AN276" s="19">
        <v>9777877778</v>
      </c>
      <c r="AO276" s="19">
        <v>9777877778</v>
      </c>
      <c r="AP276" s="19">
        <v>0</v>
      </c>
      <c r="AQ276" s="19" t="s">
        <v>1736</v>
      </c>
      <c r="AR276" s="19" t="e">
        <f>VLOOKUP(A276,#REF!,12,0)</f>
        <v>#REF!</v>
      </c>
      <c r="AS276" s="19" t="e">
        <f t="shared" si="25"/>
        <v>#REF!</v>
      </c>
      <c r="AX276" s="19" t="e">
        <v>#N/A</v>
      </c>
      <c r="AY276" s="19" t="b">
        <v>1</v>
      </c>
      <c r="AZ276" s="19">
        <v>9300</v>
      </c>
    </row>
    <row r="277" spans="1:52" s="10" customFormat="1" ht="15" hidden="1" customHeight="1">
      <c r="A277" s="19" t="s">
        <v>2817</v>
      </c>
      <c r="B277" s="19"/>
      <c r="C277" s="72">
        <f t="shared" si="21"/>
        <v>84009435314</v>
      </c>
      <c r="D277" s="11">
        <v>273</v>
      </c>
      <c r="E277" s="12" t="s">
        <v>25</v>
      </c>
      <c r="F277" s="12" t="s">
        <v>109</v>
      </c>
      <c r="G277" s="4" t="s">
        <v>116</v>
      </c>
      <c r="H277" s="4" t="s">
        <v>228</v>
      </c>
      <c r="I277" s="4" t="s">
        <v>94</v>
      </c>
      <c r="J277" s="12" t="s">
        <v>57</v>
      </c>
      <c r="K277" s="33" t="s">
        <v>3338</v>
      </c>
      <c r="L277" s="34" t="s">
        <v>1737</v>
      </c>
      <c r="M277" s="4" t="str">
        <f t="shared" si="22"/>
        <v>PHULCHI NANGALBOD SINAPALI</v>
      </c>
      <c r="N277" s="11" t="s">
        <v>26</v>
      </c>
      <c r="O277" s="11">
        <v>33</v>
      </c>
      <c r="P277" s="11">
        <v>1</v>
      </c>
      <c r="Q277" s="35" t="s">
        <v>26</v>
      </c>
      <c r="R277" s="3">
        <v>42829</v>
      </c>
      <c r="S277" s="3">
        <v>42772</v>
      </c>
      <c r="T277" s="3">
        <f>S277+298</f>
        <v>43070</v>
      </c>
      <c r="U277" s="11" t="s">
        <v>2291</v>
      </c>
      <c r="V277" s="11" t="s">
        <v>27</v>
      </c>
      <c r="W277" s="11" t="s">
        <v>1936</v>
      </c>
      <c r="X277" s="16" t="s">
        <v>2033</v>
      </c>
      <c r="Y277" s="16" t="s">
        <v>2261</v>
      </c>
      <c r="Z277" s="16" t="s">
        <v>2277</v>
      </c>
      <c r="AA277" s="35" t="s">
        <v>31</v>
      </c>
      <c r="AB277" s="3">
        <f t="shared" si="23"/>
        <v>42954</v>
      </c>
      <c r="AC277" s="3">
        <v>43004</v>
      </c>
      <c r="AD277" s="3">
        <f t="shared" si="24"/>
        <v>43342</v>
      </c>
      <c r="AE277" s="3">
        <v>43406</v>
      </c>
      <c r="AF277" s="11" t="s">
        <v>2293</v>
      </c>
      <c r="AG277" s="3">
        <v>43433</v>
      </c>
      <c r="AH277" s="3">
        <v>43433</v>
      </c>
      <c r="AI277" s="4" t="s">
        <v>2502</v>
      </c>
      <c r="AJ277" s="4"/>
      <c r="AK277" s="4" t="s">
        <v>2512</v>
      </c>
      <c r="AL277" s="19"/>
      <c r="AM277" s="19"/>
      <c r="AN277" s="19">
        <v>7682979846</v>
      </c>
      <c r="AO277" s="19">
        <v>7682979846</v>
      </c>
      <c r="AP277" s="19" t="s">
        <v>3338</v>
      </c>
      <c r="AQ277" s="19" t="s">
        <v>1737</v>
      </c>
      <c r="AR277" s="19" t="e">
        <f>VLOOKUP(A277,#REF!,12,0)</f>
        <v>#REF!</v>
      </c>
      <c r="AS277" s="19" t="e">
        <f t="shared" si="25"/>
        <v>#REF!</v>
      </c>
      <c r="AX277" s="19" t="e">
        <v>#N/A</v>
      </c>
      <c r="AY277" s="19" t="b">
        <v>1</v>
      </c>
      <c r="AZ277" s="19">
        <v>400</v>
      </c>
    </row>
    <row r="278" spans="1:52" s="10" customFormat="1" ht="15" hidden="1" customHeight="1">
      <c r="A278" s="19" t="s">
        <v>2818</v>
      </c>
      <c r="B278" s="19"/>
      <c r="C278" s="72">
        <f t="shared" si="21"/>
        <v>84010552160</v>
      </c>
      <c r="D278" s="11">
        <v>274</v>
      </c>
      <c r="E278" s="12" t="s">
        <v>25</v>
      </c>
      <c r="F278" s="12" t="s">
        <v>109</v>
      </c>
      <c r="G278" s="4" t="s">
        <v>116</v>
      </c>
      <c r="H278" s="4" t="s">
        <v>229</v>
      </c>
      <c r="I278" s="4" t="s">
        <v>711</v>
      </c>
      <c r="J278" s="12" t="s">
        <v>712</v>
      </c>
      <c r="K278" s="33"/>
      <c r="L278" s="34" t="s">
        <v>1738</v>
      </c>
      <c r="M278" s="4" t="str">
        <f t="shared" si="22"/>
        <v>DUMERBAHAL NANGALBOD SINAPALI</v>
      </c>
      <c r="N278" s="11" t="s">
        <v>26</v>
      </c>
      <c r="O278" s="11">
        <v>30</v>
      </c>
      <c r="P278" s="11">
        <v>1</v>
      </c>
      <c r="Q278" s="35" t="s">
        <v>26</v>
      </c>
      <c r="R278" s="3">
        <v>42901</v>
      </c>
      <c r="S278" s="3">
        <v>42809</v>
      </c>
      <c r="T278" s="3">
        <v>43078</v>
      </c>
      <c r="U278" s="11" t="s">
        <v>2290</v>
      </c>
      <c r="V278" s="11" t="s">
        <v>27</v>
      </c>
      <c r="W278" s="11" t="s">
        <v>1936</v>
      </c>
      <c r="X278" s="16" t="s">
        <v>2034</v>
      </c>
      <c r="Y278" s="16" t="s">
        <v>2261</v>
      </c>
      <c r="Z278" s="16" t="s">
        <v>2277</v>
      </c>
      <c r="AA278" s="35" t="s">
        <v>31</v>
      </c>
      <c r="AB278" s="3">
        <f t="shared" si="23"/>
        <v>42991</v>
      </c>
      <c r="AC278" s="3">
        <v>43004</v>
      </c>
      <c r="AD278" s="3">
        <f t="shared" si="24"/>
        <v>43379</v>
      </c>
      <c r="AE278" s="3">
        <v>43449</v>
      </c>
      <c r="AF278" s="11" t="s">
        <v>2293</v>
      </c>
      <c r="AG278" s="3">
        <v>43472</v>
      </c>
      <c r="AH278" s="3">
        <v>43472</v>
      </c>
      <c r="AI278" s="4" t="s">
        <v>2502</v>
      </c>
      <c r="AJ278" s="4"/>
      <c r="AK278" s="4" t="s">
        <v>2512</v>
      </c>
      <c r="AL278" s="19"/>
      <c r="AM278" s="19"/>
      <c r="AN278" s="19">
        <v>9556456002</v>
      </c>
      <c r="AO278" s="19">
        <v>9556456002</v>
      </c>
      <c r="AP278" s="19">
        <v>0</v>
      </c>
      <c r="AQ278" s="19" t="s">
        <v>1738</v>
      </c>
      <c r="AR278" s="19" t="e">
        <f>VLOOKUP(A278,#REF!,12,0)</f>
        <v>#REF!</v>
      </c>
      <c r="AS278" s="19" t="e">
        <f t="shared" si="25"/>
        <v>#REF!</v>
      </c>
      <c r="AX278" s="19" t="e">
        <v>#N/A</v>
      </c>
      <c r="AY278" s="19" t="b">
        <v>1</v>
      </c>
      <c r="AZ278" s="19">
        <v>1500</v>
      </c>
    </row>
    <row r="279" spans="1:52" s="10" customFormat="1" ht="15" hidden="1" customHeight="1">
      <c r="A279" s="19" t="s">
        <v>2819</v>
      </c>
      <c r="B279" s="19"/>
      <c r="C279" s="72">
        <f t="shared" si="21"/>
        <v>84010897648</v>
      </c>
      <c r="D279" s="11">
        <v>275</v>
      </c>
      <c r="E279" s="12" t="s">
        <v>25</v>
      </c>
      <c r="F279" s="12" t="s">
        <v>109</v>
      </c>
      <c r="G279" s="4" t="s">
        <v>116</v>
      </c>
      <c r="H279" s="8" t="s">
        <v>230</v>
      </c>
      <c r="I279" s="5" t="s">
        <v>713</v>
      </c>
      <c r="J279" s="6" t="s">
        <v>714</v>
      </c>
      <c r="K279" s="14" t="s">
        <v>3339</v>
      </c>
      <c r="L279" s="15" t="s">
        <v>1739</v>
      </c>
      <c r="M279" s="4" t="str">
        <f t="shared" si="22"/>
        <v>TANKAMAL NANGALBOD SINAPALI</v>
      </c>
      <c r="N279" s="20" t="s">
        <v>26</v>
      </c>
      <c r="O279" s="20">
        <v>23</v>
      </c>
      <c r="P279" s="20">
        <v>0</v>
      </c>
      <c r="Q279" s="35" t="s">
        <v>26</v>
      </c>
      <c r="R279" s="21">
        <v>42648</v>
      </c>
      <c r="S279" s="21">
        <v>42536</v>
      </c>
      <c r="T279" s="3">
        <f>S279+255</f>
        <v>42791</v>
      </c>
      <c r="U279" s="11" t="s">
        <v>2291</v>
      </c>
      <c r="V279" s="20" t="s">
        <v>27</v>
      </c>
      <c r="W279" s="20" t="s">
        <v>1936</v>
      </c>
      <c r="X279" s="27" t="s">
        <v>2035</v>
      </c>
      <c r="Y279" s="27" t="s">
        <v>2261</v>
      </c>
      <c r="Z279" s="26" t="s">
        <v>2277</v>
      </c>
      <c r="AA279" s="17" t="s">
        <v>31</v>
      </c>
      <c r="AB279" s="3">
        <f t="shared" si="23"/>
        <v>42718</v>
      </c>
      <c r="AC279" s="3">
        <v>43004</v>
      </c>
      <c r="AD279" s="3">
        <f t="shared" si="24"/>
        <v>43106</v>
      </c>
      <c r="AE279" s="21">
        <v>43279</v>
      </c>
      <c r="AF279" s="4" t="s">
        <v>2293</v>
      </c>
      <c r="AG279" s="3">
        <v>43433</v>
      </c>
      <c r="AH279" s="3">
        <v>43433</v>
      </c>
      <c r="AI279" s="4" t="s">
        <v>2502</v>
      </c>
      <c r="AJ279" s="4"/>
      <c r="AK279" s="4" t="s">
        <v>2512</v>
      </c>
      <c r="AL279" s="19"/>
      <c r="AM279" s="19"/>
      <c r="AN279" s="19">
        <v>9937137042</v>
      </c>
      <c r="AO279" s="19">
        <v>9937137042</v>
      </c>
      <c r="AP279" s="19" t="s">
        <v>3339</v>
      </c>
      <c r="AQ279" s="19" t="s">
        <v>1739</v>
      </c>
      <c r="AR279" s="19" t="e">
        <f>VLOOKUP(A279,#REF!,12,0)</f>
        <v>#REF!</v>
      </c>
      <c r="AS279" s="19" t="e">
        <f t="shared" si="25"/>
        <v>#REF!</v>
      </c>
      <c r="AX279" s="19" t="e">
        <v>#N/A</v>
      </c>
      <c r="AY279" s="19" t="b">
        <v>1</v>
      </c>
      <c r="AZ279" s="19">
        <v>2600</v>
      </c>
    </row>
    <row r="280" spans="1:52" ht="15" hidden="1" customHeight="1">
      <c r="A280" s="19" t="s">
        <v>2820</v>
      </c>
      <c r="C280" s="72">
        <f t="shared" si="21"/>
        <v>84011062211</v>
      </c>
      <c r="D280" s="11">
        <v>276</v>
      </c>
      <c r="E280" s="12" t="s">
        <v>25</v>
      </c>
      <c r="F280" s="12" t="s">
        <v>109</v>
      </c>
      <c r="G280" s="4" t="s">
        <v>116</v>
      </c>
      <c r="H280" s="4" t="s">
        <v>327</v>
      </c>
      <c r="I280" s="5" t="s">
        <v>715</v>
      </c>
      <c r="J280" s="6" t="s">
        <v>716</v>
      </c>
      <c r="K280" s="14" t="s">
        <v>3340</v>
      </c>
      <c r="L280" s="15" t="s">
        <v>1740</v>
      </c>
      <c r="M280" s="4" t="str">
        <f t="shared" si="22"/>
        <v>DABADA NANGALBOD SINAPALI</v>
      </c>
      <c r="N280" s="20" t="s">
        <v>26</v>
      </c>
      <c r="O280" s="20">
        <v>21</v>
      </c>
      <c r="P280" s="20">
        <v>0</v>
      </c>
      <c r="Q280" s="35" t="s">
        <v>26</v>
      </c>
      <c r="R280" s="21">
        <v>42650</v>
      </c>
      <c r="S280" s="21">
        <v>42553</v>
      </c>
      <c r="T280" s="3">
        <f>S280+255</f>
        <v>42808</v>
      </c>
      <c r="U280" s="11" t="s">
        <v>2290</v>
      </c>
      <c r="V280" s="20" t="s">
        <v>27</v>
      </c>
      <c r="W280" s="20" t="s">
        <v>1936</v>
      </c>
      <c r="X280" s="27" t="s">
        <v>2036</v>
      </c>
      <c r="Y280" s="27" t="s">
        <v>2261</v>
      </c>
      <c r="Z280" s="26" t="s">
        <v>2277</v>
      </c>
      <c r="AA280" s="17" t="s">
        <v>31</v>
      </c>
      <c r="AB280" s="3">
        <f t="shared" si="23"/>
        <v>42735</v>
      </c>
      <c r="AC280" s="3">
        <v>43004</v>
      </c>
      <c r="AD280" s="3">
        <f t="shared" si="24"/>
        <v>43123</v>
      </c>
      <c r="AE280" s="21">
        <v>43279</v>
      </c>
      <c r="AF280" s="4" t="s">
        <v>2293</v>
      </c>
      <c r="AG280" s="3">
        <v>43433</v>
      </c>
      <c r="AH280" s="3"/>
      <c r="AI280" s="4" t="s">
        <v>2502</v>
      </c>
      <c r="AJ280" s="7"/>
      <c r="AK280" s="4" t="s">
        <v>2491</v>
      </c>
      <c r="AN280" s="19">
        <v>9370299365</v>
      </c>
      <c r="AO280" s="19">
        <v>9370299365</v>
      </c>
      <c r="AP280" s="19" t="s">
        <v>3340</v>
      </c>
      <c r="AQ280" s="19" t="s">
        <v>1740</v>
      </c>
      <c r="AR280" s="19" t="e">
        <f>VLOOKUP(A280,#REF!,12,0)</f>
        <v>#REF!</v>
      </c>
      <c r="AS280" s="19" t="e">
        <f t="shared" si="25"/>
        <v>#REF!</v>
      </c>
      <c r="AX280" s="19" t="e">
        <v>#N/A</v>
      </c>
      <c r="AY280" s="19" t="b">
        <v>1</v>
      </c>
      <c r="AZ280" s="19">
        <v>3700</v>
      </c>
    </row>
    <row r="281" spans="1:52" s="10" customFormat="1" ht="15" hidden="1" customHeight="1">
      <c r="A281" s="19" t="s">
        <v>2821</v>
      </c>
      <c r="B281" s="19"/>
      <c r="C281" s="72">
        <f t="shared" si="21"/>
        <v>84011062244</v>
      </c>
      <c r="D281" s="11">
        <v>277</v>
      </c>
      <c r="E281" s="12" t="s">
        <v>25</v>
      </c>
      <c r="F281" s="12" t="s">
        <v>109</v>
      </c>
      <c r="G281" s="4" t="s">
        <v>116</v>
      </c>
      <c r="H281" s="4" t="s">
        <v>231</v>
      </c>
      <c r="I281" s="4" t="s">
        <v>717</v>
      </c>
      <c r="J281" s="12" t="s">
        <v>718</v>
      </c>
      <c r="K281" s="33" t="s">
        <v>3341</v>
      </c>
      <c r="L281" s="34" t="s">
        <v>1741</v>
      </c>
      <c r="M281" s="4" t="str">
        <f t="shared" si="22"/>
        <v>BHULIABHATA NANGALBOD SINAPALI</v>
      </c>
      <c r="N281" s="11" t="s">
        <v>26</v>
      </c>
      <c r="O281" s="11">
        <v>27</v>
      </c>
      <c r="P281" s="11">
        <v>1</v>
      </c>
      <c r="Q281" s="35" t="s">
        <v>26</v>
      </c>
      <c r="R281" s="3">
        <v>42769</v>
      </c>
      <c r="S281" s="3">
        <v>42694</v>
      </c>
      <c r="T281" s="3">
        <v>42966</v>
      </c>
      <c r="U281" s="11" t="s">
        <v>2291</v>
      </c>
      <c r="V281" s="11" t="s">
        <v>27</v>
      </c>
      <c r="W281" s="11" t="s">
        <v>1936</v>
      </c>
      <c r="X281" s="16" t="s">
        <v>2037</v>
      </c>
      <c r="Y281" s="16" t="s">
        <v>2261</v>
      </c>
      <c r="Z281" s="16" t="s">
        <v>2277</v>
      </c>
      <c r="AA281" s="35" t="s">
        <v>31</v>
      </c>
      <c r="AB281" s="3">
        <f t="shared" si="23"/>
        <v>42876</v>
      </c>
      <c r="AC281" s="3">
        <v>43004</v>
      </c>
      <c r="AD281" s="3">
        <f t="shared" si="24"/>
        <v>43264</v>
      </c>
      <c r="AE281" s="3">
        <v>43325</v>
      </c>
      <c r="AF281" s="11" t="s">
        <v>2293</v>
      </c>
      <c r="AG281" s="3">
        <v>43406</v>
      </c>
      <c r="AH281" s="3">
        <v>43433</v>
      </c>
      <c r="AI281" s="4" t="s">
        <v>2502</v>
      </c>
      <c r="AJ281" s="4"/>
      <c r="AK281" s="4" t="s">
        <v>2512</v>
      </c>
      <c r="AL281" s="19"/>
      <c r="AM281" s="19"/>
      <c r="AN281" s="19">
        <v>9178678848</v>
      </c>
      <c r="AO281" s="19">
        <v>9178678848</v>
      </c>
      <c r="AP281" s="19" t="s">
        <v>3341</v>
      </c>
      <c r="AQ281" s="19" t="s">
        <v>1741</v>
      </c>
      <c r="AR281" s="19" t="e">
        <f>VLOOKUP(A281,#REF!,12,0)</f>
        <v>#REF!</v>
      </c>
      <c r="AS281" s="19" t="e">
        <f t="shared" si="25"/>
        <v>#REF!</v>
      </c>
      <c r="AX281" s="19" t="e">
        <v>#N/A</v>
      </c>
      <c r="AY281" s="19" t="b">
        <v>1</v>
      </c>
      <c r="AZ281" s="19">
        <v>4800</v>
      </c>
    </row>
    <row r="282" spans="1:52" s="10" customFormat="1" ht="15" hidden="1" customHeight="1">
      <c r="A282" s="19" t="s">
        <v>2822</v>
      </c>
      <c r="B282" s="19"/>
      <c r="C282" s="72">
        <f t="shared" si="21"/>
        <v>84014441978</v>
      </c>
      <c r="D282" s="11">
        <v>278</v>
      </c>
      <c r="E282" s="12" t="s">
        <v>25</v>
      </c>
      <c r="F282" s="12" t="s">
        <v>109</v>
      </c>
      <c r="G282" s="4" t="s">
        <v>116</v>
      </c>
      <c r="H282" s="4" t="s">
        <v>225</v>
      </c>
      <c r="I282" s="5" t="s">
        <v>80</v>
      </c>
      <c r="J282" s="6" t="s">
        <v>719</v>
      </c>
      <c r="K282" s="14"/>
      <c r="L282" s="15" t="s">
        <v>3342</v>
      </c>
      <c r="M282" s="4" t="str">
        <f t="shared" si="22"/>
        <v>TALAKOT NANGALBOD SINAPALI</v>
      </c>
      <c r="N282" s="20" t="s">
        <v>26</v>
      </c>
      <c r="O282" s="20">
        <v>26</v>
      </c>
      <c r="P282" s="20">
        <v>1</v>
      </c>
      <c r="Q282" s="35" t="s">
        <v>26</v>
      </c>
      <c r="R282" s="3">
        <v>42721</v>
      </c>
      <c r="S282" s="21">
        <v>42571</v>
      </c>
      <c r="T282" s="3">
        <v>43038</v>
      </c>
      <c r="U282" s="11" t="s">
        <v>2291</v>
      </c>
      <c r="V282" s="20" t="s">
        <v>27</v>
      </c>
      <c r="W282" s="20" t="s">
        <v>1936</v>
      </c>
      <c r="X282" s="27" t="s">
        <v>2038</v>
      </c>
      <c r="Y282" s="27" t="s">
        <v>2261</v>
      </c>
      <c r="Z282" s="26" t="s">
        <v>2277</v>
      </c>
      <c r="AA282" s="17" t="s">
        <v>31</v>
      </c>
      <c r="AB282" s="3">
        <f t="shared" si="23"/>
        <v>42753</v>
      </c>
      <c r="AC282" s="3">
        <v>43004</v>
      </c>
      <c r="AD282" s="3">
        <f t="shared" si="24"/>
        <v>43141</v>
      </c>
      <c r="AE282" s="18">
        <v>43188</v>
      </c>
      <c r="AF282" s="4" t="s">
        <v>2293</v>
      </c>
      <c r="AG282" s="3">
        <v>43406</v>
      </c>
      <c r="AH282" s="3">
        <v>43433</v>
      </c>
      <c r="AI282" s="4" t="s">
        <v>2502</v>
      </c>
      <c r="AJ282" s="7"/>
      <c r="AK282" s="4" t="s">
        <v>2512</v>
      </c>
      <c r="AL282" s="19"/>
      <c r="AM282" s="19"/>
      <c r="AN282" s="19">
        <v>9893637133</v>
      </c>
      <c r="AO282" s="19">
        <v>9893637133</v>
      </c>
      <c r="AP282" s="19">
        <v>0</v>
      </c>
      <c r="AQ282" s="19" t="s">
        <v>3342</v>
      </c>
      <c r="AR282" s="19" t="e">
        <f>VLOOKUP(A282,#REF!,12,0)</f>
        <v>#REF!</v>
      </c>
      <c r="AS282" s="19" t="e">
        <f t="shared" si="25"/>
        <v>#REF!</v>
      </c>
      <c r="AX282" s="19" t="e">
        <v>#N/A</v>
      </c>
      <c r="AY282" s="19" t="b">
        <v>1</v>
      </c>
      <c r="AZ282" s="19">
        <v>5900</v>
      </c>
    </row>
    <row r="283" spans="1:52" s="10" customFormat="1" ht="15" hidden="1" customHeight="1">
      <c r="A283" s="19" t="s">
        <v>2823</v>
      </c>
      <c r="B283" s="19"/>
      <c r="C283" s="72">
        <f t="shared" si="21"/>
        <v>84015205600</v>
      </c>
      <c r="D283" s="11">
        <v>279</v>
      </c>
      <c r="E283" s="12" t="s">
        <v>25</v>
      </c>
      <c r="F283" s="12" t="s">
        <v>109</v>
      </c>
      <c r="G283" s="4" t="s">
        <v>116</v>
      </c>
      <c r="H283" s="4" t="s">
        <v>228</v>
      </c>
      <c r="I283" s="5" t="s">
        <v>720</v>
      </c>
      <c r="J283" s="6" t="s">
        <v>721</v>
      </c>
      <c r="K283" s="14" t="s">
        <v>3343</v>
      </c>
      <c r="L283" s="15" t="s">
        <v>1742</v>
      </c>
      <c r="M283" s="4" t="str">
        <f t="shared" si="22"/>
        <v>PHULCHI NANGALBOD SINAPALI</v>
      </c>
      <c r="N283" s="20" t="s">
        <v>26</v>
      </c>
      <c r="O283" s="20">
        <v>23</v>
      </c>
      <c r="P283" s="20">
        <v>1</v>
      </c>
      <c r="Q283" s="35" t="s">
        <v>26</v>
      </c>
      <c r="R283" s="21">
        <v>42686</v>
      </c>
      <c r="S283" s="21">
        <v>42585</v>
      </c>
      <c r="T283" s="3">
        <f>S283+255</f>
        <v>42840</v>
      </c>
      <c r="U283" s="11" t="s">
        <v>2291</v>
      </c>
      <c r="V283" s="20" t="s">
        <v>27</v>
      </c>
      <c r="W283" s="20" t="s">
        <v>1936</v>
      </c>
      <c r="X283" s="27" t="s">
        <v>2039</v>
      </c>
      <c r="Y283" s="27" t="s">
        <v>2261</v>
      </c>
      <c r="Z283" s="26" t="s">
        <v>2277</v>
      </c>
      <c r="AA283" s="17" t="s">
        <v>31</v>
      </c>
      <c r="AB283" s="3">
        <f t="shared" si="23"/>
        <v>42767</v>
      </c>
      <c r="AC283" s="3">
        <v>43004</v>
      </c>
      <c r="AD283" s="3">
        <f t="shared" si="24"/>
        <v>43155</v>
      </c>
      <c r="AE283" s="21">
        <v>43279</v>
      </c>
      <c r="AF283" s="4" t="s">
        <v>2293</v>
      </c>
      <c r="AG283" s="3">
        <v>43406</v>
      </c>
      <c r="AH283" s="3">
        <v>43433</v>
      </c>
      <c r="AI283" s="4" t="s">
        <v>2502</v>
      </c>
      <c r="AJ283" s="4"/>
      <c r="AK283" s="4" t="s">
        <v>2512</v>
      </c>
      <c r="AL283" s="19"/>
      <c r="AM283" s="19"/>
      <c r="AN283" s="19">
        <v>7325908829</v>
      </c>
      <c r="AO283" s="19">
        <v>7325908829</v>
      </c>
      <c r="AP283" s="19" t="s">
        <v>3343</v>
      </c>
      <c r="AQ283" s="19" t="s">
        <v>1742</v>
      </c>
      <c r="AR283" s="19" t="e">
        <f>VLOOKUP(A283,#REF!,12,0)</f>
        <v>#REF!</v>
      </c>
      <c r="AS283" s="19" t="e">
        <f t="shared" si="25"/>
        <v>#REF!</v>
      </c>
      <c r="AX283" s="19" t="e">
        <v>#N/A</v>
      </c>
      <c r="AY283" s="19" t="b">
        <v>1</v>
      </c>
      <c r="AZ283" s="19">
        <v>7000</v>
      </c>
    </row>
    <row r="284" spans="1:52" s="10" customFormat="1" ht="15" hidden="1" customHeight="1">
      <c r="A284" s="19" t="s">
        <v>2824</v>
      </c>
      <c r="B284" s="19"/>
      <c r="C284" s="72">
        <f t="shared" si="21"/>
        <v>84015607923</v>
      </c>
      <c r="D284" s="11">
        <v>280</v>
      </c>
      <c r="E284" s="12" t="s">
        <v>25</v>
      </c>
      <c r="F284" s="12" t="s">
        <v>109</v>
      </c>
      <c r="G284" s="4" t="s">
        <v>116</v>
      </c>
      <c r="H284" s="4" t="s">
        <v>327</v>
      </c>
      <c r="I284" s="4" t="s">
        <v>722</v>
      </c>
      <c r="J284" s="12" t="s">
        <v>723</v>
      </c>
      <c r="K284" s="33" t="s">
        <v>3344</v>
      </c>
      <c r="L284" s="34" t="s">
        <v>1743</v>
      </c>
      <c r="M284" s="4" t="str">
        <f t="shared" si="22"/>
        <v>DABADA NANGALBOD SINAPALI</v>
      </c>
      <c r="N284" s="11" t="s">
        <v>26</v>
      </c>
      <c r="O284" s="11">
        <v>26</v>
      </c>
      <c r="P284" s="11">
        <v>1</v>
      </c>
      <c r="Q284" s="35" t="s">
        <v>26</v>
      </c>
      <c r="R284" s="3">
        <v>42860</v>
      </c>
      <c r="S284" s="3">
        <v>42790</v>
      </c>
      <c r="T284" s="3">
        <v>43055</v>
      </c>
      <c r="U284" s="11" t="s">
        <v>2290</v>
      </c>
      <c r="V284" s="11" t="s">
        <v>27</v>
      </c>
      <c r="W284" s="11" t="s">
        <v>1936</v>
      </c>
      <c r="X284" s="16" t="s">
        <v>2040</v>
      </c>
      <c r="Y284" s="16" t="s">
        <v>2261</v>
      </c>
      <c r="Z284" s="16" t="s">
        <v>2277</v>
      </c>
      <c r="AA284" s="35" t="s">
        <v>31</v>
      </c>
      <c r="AB284" s="3">
        <f t="shared" si="23"/>
        <v>42972</v>
      </c>
      <c r="AC284" s="3">
        <v>43004</v>
      </c>
      <c r="AD284" s="3">
        <f t="shared" si="24"/>
        <v>43360</v>
      </c>
      <c r="AE284" s="3">
        <v>43449</v>
      </c>
      <c r="AF284" s="11" t="s">
        <v>2293</v>
      </c>
      <c r="AG284" s="3">
        <v>43472</v>
      </c>
      <c r="AH284" s="11"/>
      <c r="AI284" s="4" t="s">
        <v>2502</v>
      </c>
      <c r="AJ284" s="4"/>
      <c r="AK284" s="4" t="s">
        <v>2491</v>
      </c>
      <c r="AL284" s="19"/>
      <c r="AM284" s="19"/>
      <c r="AN284" s="19">
        <v>9399699044</v>
      </c>
      <c r="AO284" s="19">
        <v>9399699044</v>
      </c>
      <c r="AP284" s="19" t="s">
        <v>3344</v>
      </c>
      <c r="AQ284" s="19" t="s">
        <v>1743</v>
      </c>
      <c r="AR284" s="19" t="e">
        <f>VLOOKUP(A284,#REF!,12,0)</f>
        <v>#REF!</v>
      </c>
      <c r="AS284" s="19" t="e">
        <f t="shared" si="25"/>
        <v>#REF!</v>
      </c>
      <c r="AX284" s="19" t="e">
        <v>#N/A</v>
      </c>
      <c r="AY284" s="19" t="b">
        <v>1</v>
      </c>
      <c r="AZ284" s="19">
        <v>8100</v>
      </c>
    </row>
    <row r="285" spans="1:52" ht="15" hidden="1" customHeight="1">
      <c r="A285" s="19" t="s">
        <v>2825</v>
      </c>
      <c r="C285" s="72">
        <f t="shared" si="21"/>
        <v>84018926152</v>
      </c>
      <c r="D285" s="11">
        <v>281</v>
      </c>
      <c r="E285" s="12" t="s">
        <v>25</v>
      </c>
      <c r="F285" s="12" t="s">
        <v>109</v>
      </c>
      <c r="G285" s="4" t="s">
        <v>116</v>
      </c>
      <c r="H285" s="4" t="s">
        <v>327</v>
      </c>
      <c r="I285" s="5" t="s">
        <v>724</v>
      </c>
      <c r="J285" s="6" t="s">
        <v>725</v>
      </c>
      <c r="K285" s="14" t="s">
        <v>3345</v>
      </c>
      <c r="L285" s="15" t="s">
        <v>1744</v>
      </c>
      <c r="M285" s="4" t="str">
        <f t="shared" si="22"/>
        <v>DABADA NANGALBOD SINAPALI</v>
      </c>
      <c r="N285" s="20" t="s">
        <v>26</v>
      </c>
      <c r="O285" s="20">
        <v>24</v>
      </c>
      <c r="P285" s="20">
        <v>1</v>
      </c>
      <c r="Q285" s="35" t="s">
        <v>26</v>
      </c>
      <c r="R285" s="21">
        <v>42678</v>
      </c>
      <c r="S285" s="21">
        <v>42593</v>
      </c>
      <c r="T285" s="3">
        <f>S285+255</f>
        <v>42848</v>
      </c>
      <c r="U285" s="11" t="s">
        <v>2291</v>
      </c>
      <c r="V285" s="20" t="s">
        <v>27</v>
      </c>
      <c r="W285" s="20" t="s">
        <v>1936</v>
      </c>
      <c r="X285" s="27" t="s">
        <v>2041</v>
      </c>
      <c r="Y285" s="27" t="s">
        <v>2261</v>
      </c>
      <c r="Z285" s="26" t="s">
        <v>2277</v>
      </c>
      <c r="AA285" s="17" t="s">
        <v>31</v>
      </c>
      <c r="AB285" s="3">
        <f t="shared" si="23"/>
        <v>42775</v>
      </c>
      <c r="AC285" s="3">
        <v>43004</v>
      </c>
      <c r="AD285" s="3">
        <f t="shared" si="24"/>
        <v>43163</v>
      </c>
      <c r="AE285" s="21">
        <v>43279</v>
      </c>
      <c r="AF285" s="4" t="s">
        <v>2293</v>
      </c>
      <c r="AG285" s="3">
        <v>43433</v>
      </c>
      <c r="AH285" s="3"/>
      <c r="AI285" s="4" t="s">
        <v>2502</v>
      </c>
      <c r="AJ285" s="4"/>
      <c r="AK285" s="4" t="s">
        <v>2491</v>
      </c>
      <c r="AN285" s="19">
        <v>6261016744</v>
      </c>
      <c r="AO285" s="19">
        <v>6261016744</v>
      </c>
      <c r="AP285" s="19" t="s">
        <v>3345</v>
      </c>
      <c r="AQ285" s="19" t="s">
        <v>1744</v>
      </c>
      <c r="AR285" s="19" t="e">
        <f>VLOOKUP(A285,#REF!,12,0)</f>
        <v>#REF!</v>
      </c>
      <c r="AS285" s="19" t="e">
        <f t="shared" si="25"/>
        <v>#REF!</v>
      </c>
      <c r="AX285" s="19" t="e">
        <v>#N/A</v>
      </c>
      <c r="AY285" s="19" t="b">
        <v>1</v>
      </c>
      <c r="AZ285" s="19">
        <v>9200</v>
      </c>
    </row>
    <row r="286" spans="1:52" s="10" customFormat="1" ht="15" hidden="1" customHeight="1">
      <c r="A286" s="19" t="s">
        <v>2826</v>
      </c>
      <c r="B286" s="19"/>
      <c r="C286" s="72">
        <f t="shared" si="21"/>
        <v>84020659113</v>
      </c>
      <c r="D286" s="11">
        <v>282</v>
      </c>
      <c r="E286" s="12" t="s">
        <v>25</v>
      </c>
      <c r="F286" s="12" t="s">
        <v>109</v>
      </c>
      <c r="G286" s="4" t="s">
        <v>116</v>
      </c>
      <c r="H286" s="4" t="s">
        <v>227</v>
      </c>
      <c r="I286" s="5" t="s">
        <v>48</v>
      </c>
      <c r="J286" s="6" t="s">
        <v>726</v>
      </c>
      <c r="K286" s="14"/>
      <c r="L286" s="15" t="s">
        <v>1745</v>
      </c>
      <c r="M286" s="4" t="str">
        <f t="shared" si="22"/>
        <v>PHU-DANGARGAON NANGALBOD SINAPALI</v>
      </c>
      <c r="N286" s="20" t="s">
        <v>26</v>
      </c>
      <c r="O286" s="20">
        <v>29</v>
      </c>
      <c r="P286" s="20">
        <v>1</v>
      </c>
      <c r="Q286" s="35" t="s">
        <v>26</v>
      </c>
      <c r="R286" s="21">
        <v>42727</v>
      </c>
      <c r="S286" s="21">
        <v>42587</v>
      </c>
      <c r="T286" s="3">
        <f>S286+255</f>
        <v>42842</v>
      </c>
      <c r="U286" s="11" t="s">
        <v>2290</v>
      </c>
      <c r="V286" s="20" t="s">
        <v>27</v>
      </c>
      <c r="W286" s="20" t="s">
        <v>1936</v>
      </c>
      <c r="X286" s="27" t="s">
        <v>2042</v>
      </c>
      <c r="Y286" s="27" t="s">
        <v>2261</v>
      </c>
      <c r="Z286" s="26" t="s">
        <v>2277</v>
      </c>
      <c r="AA286" s="17" t="s">
        <v>31</v>
      </c>
      <c r="AB286" s="3">
        <f t="shared" si="23"/>
        <v>42769</v>
      </c>
      <c r="AC286" s="3">
        <v>43004</v>
      </c>
      <c r="AD286" s="3">
        <f t="shared" si="24"/>
        <v>43157</v>
      </c>
      <c r="AE286" s="21">
        <v>43279</v>
      </c>
      <c r="AF286" s="4" t="s">
        <v>2293</v>
      </c>
      <c r="AG286" s="3">
        <v>43406</v>
      </c>
      <c r="AH286" s="3">
        <v>43406</v>
      </c>
      <c r="AI286" s="4" t="s">
        <v>2502</v>
      </c>
      <c r="AJ286" s="4"/>
      <c r="AK286" s="4" t="s">
        <v>2512</v>
      </c>
      <c r="AL286" s="19"/>
      <c r="AM286" s="19"/>
      <c r="AN286" s="19">
        <v>9777877809</v>
      </c>
      <c r="AO286" s="19">
        <v>9777877809</v>
      </c>
      <c r="AP286" s="19">
        <v>0</v>
      </c>
      <c r="AQ286" s="19" t="s">
        <v>1745</v>
      </c>
      <c r="AR286" s="19" t="e">
        <f>VLOOKUP(A286,#REF!,12,0)</f>
        <v>#REF!</v>
      </c>
      <c r="AS286" s="19" t="e">
        <f t="shared" si="25"/>
        <v>#REF!</v>
      </c>
      <c r="AX286" s="19" t="e">
        <v>#N/A</v>
      </c>
      <c r="AY286" s="19" t="b">
        <v>1</v>
      </c>
      <c r="AZ286" s="19">
        <v>300</v>
      </c>
    </row>
    <row r="287" spans="1:52" s="10" customFormat="1" ht="15" hidden="1" customHeight="1">
      <c r="A287" s="19" t="s">
        <v>2827</v>
      </c>
      <c r="B287" s="19"/>
      <c r="C287" s="72">
        <f t="shared" si="21"/>
        <v>84028519826</v>
      </c>
      <c r="D287" s="11">
        <v>283</v>
      </c>
      <c r="E287" s="12" t="s">
        <v>25</v>
      </c>
      <c r="F287" s="12" t="s">
        <v>109</v>
      </c>
      <c r="G287" s="4" t="s">
        <v>115</v>
      </c>
      <c r="H287" s="4" t="s">
        <v>232</v>
      </c>
      <c r="I287" s="5" t="s">
        <v>727</v>
      </c>
      <c r="J287" s="6" t="s">
        <v>728</v>
      </c>
      <c r="K287" s="14" t="s">
        <v>1526</v>
      </c>
      <c r="L287" s="15" t="s">
        <v>1746</v>
      </c>
      <c r="M287" s="4" t="str">
        <f t="shared" si="22"/>
        <v>PURUNBASA TIMANPUR SINAPALI</v>
      </c>
      <c r="N287" s="20" t="s">
        <v>26</v>
      </c>
      <c r="O287" s="20">
        <v>23</v>
      </c>
      <c r="P287" s="20">
        <v>0</v>
      </c>
      <c r="Q287" s="35" t="s">
        <v>26</v>
      </c>
      <c r="R287" s="21">
        <v>42718</v>
      </c>
      <c r="S287" s="21">
        <v>42566</v>
      </c>
      <c r="T287" s="3">
        <v>42854</v>
      </c>
      <c r="U287" s="11" t="s">
        <v>2290</v>
      </c>
      <c r="V287" s="20" t="s">
        <v>27</v>
      </c>
      <c r="W287" s="20" t="s">
        <v>1936</v>
      </c>
      <c r="X287" s="27" t="s">
        <v>2043</v>
      </c>
      <c r="Y287" s="27" t="s">
        <v>2261</v>
      </c>
      <c r="Z287" s="26" t="s">
        <v>2277</v>
      </c>
      <c r="AA287" s="17" t="s">
        <v>31</v>
      </c>
      <c r="AB287" s="3">
        <f t="shared" si="23"/>
        <v>42748</v>
      </c>
      <c r="AC287" s="3">
        <v>43004</v>
      </c>
      <c r="AD287" s="3">
        <f t="shared" si="24"/>
        <v>43136</v>
      </c>
      <c r="AE287" s="18">
        <v>43188</v>
      </c>
      <c r="AF287" s="4" t="s">
        <v>2293</v>
      </c>
      <c r="AG287" s="3">
        <v>43406</v>
      </c>
      <c r="AH287" s="3"/>
      <c r="AI287" s="4" t="s">
        <v>2502</v>
      </c>
      <c r="AJ287" s="7"/>
      <c r="AK287" s="4" t="s">
        <v>2491</v>
      </c>
      <c r="AL287" s="19"/>
      <c r="AM287" s="19"/>
      <c r="AN287" s="19">
        <v>7326992019</v>
      </c>
      <c r="AO287" s="19">
        <v>7326992019</v>
      </c>
      <c r="AP287" s="19" t="s">
        <v>1526</v>
      </c>
      <c r="AQ287" s="19" t="s">
        <v>1746</v>
      </c>
      <c r="AR287" s="19" t="e">
        <f>VLOOKUP(A287,#REF!,12,0)</f>
        <v>#REF!</v>
      </c>
      <c r="AS287" s="19" t="e">
        <f t="shared" si="25"/>
        <v>#REF!</v>
      </c>
      <c r="AX287" s="19" t="e">
        <v>#N/A</v>
      </c>
      <c r="AY287" s="19" t="b">
        <v>1</v>
      </c>
      <c r="AZ287" s="19">
        <v>1400</v>
      </c>
    </row>
    <row r="288" spans="1:52" s="10" customFormat="1" ht="15" hidden="1" customHeight="1">
      <c r="A288" s="19" t="s">
        <v>2828</v>
      </c>
      <c r="B288" s="19"/>
      <c r="C288" s="72">
        <f t="shared" si="21"/>
        <v>32686510037</v>
      </c>
      <c r="D288" s="11">
        <v>284</v>
      </c>
      <c r="E288" s="12" t="s">
        <v>25</v>
      </c>
      <c r="F288" s="12" t="s">
        <v>109</v>
      </c>
      <c r="G288" s="4" t="s">
        <v>109</v>
      </c>
      <c r="H288" s="4" t="s">
        <v>192</v>
      </c>
      <c r="I288" s="4" t="s">
        <v>98</v>
      </c>
      <c r="J288" s="12" t="s">
        <v>729</v>
      </c>
      <c r="K288" s="33" t="s">
        <v>1527</v>
      </c>
      <c r="L288" s="34" t="s">
        <v>1747</v>
      </c>
      <c r="M288" s="4" t="str">
        <f t="shared" si="22"/>
        <v>GDL-PATELPADA SINAPALI SINAPALI</v>
      </c>
      <c r="N288" s="11" t="s">
        <v>26</v>
      </c>
      <c r="O288" s="11">
        <v>26</v>
      </c>
      <c r="P288" s="11">
        <v>1</v>
      </c>
      <c r="Q288" s="35" t="s">
        <v>26</v>
      </c>
      <c r="R288" s="3">
        <v>42850</v>
      </c>
      <c r="S288" s="3">
        <v>42765</v>
      </c>
      <c r="T288" s="3">
        <f>S288+298</f>
        <v>43063</v>
      </c>
      <c r="U288" s="11" t="s">
        <v>2291</v>
      </c>
      <c r="V288" s="11" t="s">
        <v>28</v>
      </c>
      <c r="W288" s="11" t="s">
        <v>29</v>
      </c>
      <c r="X288" s="16" t="s">
        <v>2044</v>
      </c>
      <c r="Y288" s="16" t="s">
        <v>2265</v>
      </c>
      <c r="Z288" s="16" t="s">
        <v>2272</v>
      </c>
      <c r="AA288" s="11" t="s">
        <v>2301</v>
      </c>
      <c r="AB288" s="3">
        <f t="shared" si="23"/>
        <v>42947</v>
      </c>
      <c r="AC288" s="3">
        <v>43004</v>
      </c>
      <c r="AD288" s="3">
        <f t="shared" si="24"/>
        <v>43335</v>
      </c>
      <c r="AE288" s="3">
        <v>43406</v>
      </c>
      <c r="AF288" s="11" t="s">
        <v>2293</v>
      </c>
      <c r="AG288" s="3">
        <v>43433</v>
      </c>
      <c r="AH288" s="3">
        <v>43406</v>
      </c>
      <c r="AI288" s="4" t="s">
        <v>2502</v>
      </c>
      <c r="AJ288" s="4"/>
      <c r="AK288" s="4" t="s">
        <v>2512</v>
      </c>
      <c r="AL288" s="19"/>
      <c r="AM288" s="19"/>
      <c r="AN288" s="19" t="s">
        <v>3182</v>
      </c>
      <c r="AO288" s="19" t="e">
        <v>#N/A</v>
      </c>
      <c r="AP288" s="19" t="e">
        <v>#N/A</v>
      </c>
      <c r="AQ288" s="19" t="e">
        <v>#N/A</v>
      </c>
      <c r="AR288" s="19" t="e">
        <f>VLOOKUP(A288,#REF!,12,0)</f>
        <v>#REF!</v>
      </c>
      <c r="AS288" s="19" t="e">
        <f t="shared" si="25"/>
        <v>#REF!</v>
      </c>
      <c r="AX288" s="19" t="e">
        <v>#N/A</v>
      </c>
      <c r="AY288" s="19" t="b">
        <v>1</v>
      </c>
      <c r="AZ288" s="19">
        <v>2500</v>
      </c>
    </row>
    <row r="289" spans="1:52" s="10" customFormat="1" ht="15" hidden="1" customHeight="1">
      <c r="A289" s="19" t="s">
        <v>2829</v>
      </c>
      <c r="B289" s="19"/>
      <c r="C289" s="72">
        <f t="shared" si="21"/>
        <v>32064380875</v>
      </c>
      <c r="D289" s="11">
        <v>285</v>
      </c>
      <c r="E289" s="12" t="s">
        <v>25</v>
      </c>
      <c r="F289" s="12" t="s">
        <v>109</v>
      </c>
      <c r="G289" s="4" t="s">
        <v>100</v>
      </c>
      <c r="H289" s="4" t="s">
        <v>126</v>
      </c>
      <c r="I289" s="5" t="s">
        <v>730</v>
      </c>
      <c r="J289" s="6" t="s">
        <v>731</v>
      </c>
      <c r="K289" s="14" t="s">
        <v>1528</v>
      </c>
      <c r="L289" s="15" t="s">
        <v>1748</v>
      </c>
      <c r="M289" s="4" t="str">
        <f t="shared" si="22"/>
        <v>KOKPADAR BHARUAMUNDA SINAPALI</v>
      </c>
      <c r="N289" s="20" t="s">
        <v>26</v>
      </c>
      <c r="O289" s="20">
        <v>22</v>
      </c>
      <c r="P289" s="20">
        <v>0</v>
      </c>
      <c r="Q289" s="35" t="s">
        <v>26</v>
      </c>
      <c r="R289" s="21">
        <v>42584</v>
      </c>
      <c r="S289" s="21">
        <v>42527</v>
      </c>
      <c r="T289" s="3">
        <v>42803</v>
      </c>
      <c r="U289" s="11" t="s">
        <v>2290</v>
      </c>
      <c r="V289" s="20" t="s">
        <v>28</v>
      </c>
      <c r="W289" s="20" t="s">
        <v>29</v>
      </c>
      <c r="X289" s="27" t="s">
        <v>2045</v>
      </c>
      <c r="Y289" s="20" t="s">
        <v>2262</v>
      </c>
      <c r="Z289" s="26" t="s">
        <v>2270</v>
      </c>
      <c r="AA289" s="11" t="s">
        <v>2300</v>
      </c>
      <c r="AB289" s="3">
        <f t="shared" si="23"/>
        <v>42709</v>
      </c>
      <c r="AC289" s="21">
        <v>43004</v>
      </c>
      <c r="AD289" s="3">
        <f t="shared" si="24"/>
        <v>43097</v>
      </c>
      <c r="AE289" s="18">
        <v>43188</v>
      </c>
      <c r="AF289" s="4" t="s">
        <v>2293</v>
      </c>
      <c r="AG289" s="3">
        <v>43433</v>
      </c>
      <c r="AH289" s="3">
        <v>43433</v>
      </c>
      <c r="AI289" s="4" t="s">
        <v>2502</v>
      </c>
      <c r="AJ289" s="4"/>
      <c r="AK289" s="4" t="s">
        <v>2512</v>
      </c>
      <c r="AL289" s="19"/>
      <c r="AM289" s="19"/>
      <c r="AN289" s="19">
        <v>8455945445</v>
      </c>
      <c r="AO289" s="19">
        <v>8455945445</v>
      </c>
      <c r="AP289" s="19" t="s">
        <v>1528</v>
      </c>
      <c r="AQ289" s="19" t="s">
        <v>1748</v>
      </c>
      <c r="AR289" s="19" t="e">
        <f>VLOOKUP(A289,#REF!,12,0)</f>
        <v>#REF!</v>
      </c>
      <c r="AS289" s="19" t="e">
        <f t="shared" si="25"/>
        <v>#REF!</v>
      </c>
      <c r="AX289" s="19" t="e">
        <v>#N/A</v>
      </c>
      <c r="AY289" s="19" t="b">
        <v>1</v>
      </c>
      <c r="AZ289" s="19">
        <v>3600</v>
      </c>
    </row>
    <row r="290" spans="1:52" s="10" customFormat="1" ht="15" hidden="1" customHeight="1">
      <c r="A290" s="19" t="s">
        <v>2830</v>
      </c>
      <c r="B290" s="19"/>
      <c r="C290" s="72">
        <f t="shared" si="21"/>
        <v>32586942276</v>
      </c>
      <c r="D290" s="11">
        <v>286</v>
      </c>
      <c r="E290" s="12" t="s">
        <v>25</v>
      </c>
      <c r="F290" s="12" t="s">
        <v>109</v>
      </c>
      <c r="G290" s="4" t="s">
        <v>100</v>
      </c>
      <c r="H290" s="4" t="s">
        <v>126</v>
      </c>
      <c r="I290" s="5" t="s">
        <v>732</v>
      </c>
      <c r="J290" s="6" t="s">
        <v>733</v>
      </c>
      <c r="K290" s="14" t="s">
        <v>1529</v>
      </c>
      <c r="L290" s="15" t="s">
        <v>1749</v>
      </c>
      <c r="M290" s="4" t="str">
        <f t="shared" si="22"/>
        <v>KOKPADAR BHARUAMUNDA SINAPALI</v>
      </c>
      <c r="N290" s="20" t="s">
        <v>26</v>
      </c>
      <c r="O290" s="20">
        <v>20</v>
      </c>
      <c r="P290" s="20">
        <v>0</v>
      </c>
      <c r="Q290" s="35" t="s">
        <v>26</v>
      </c>
      <c r="R290" s="21">
        <v>42649</v>
      </c>
      <c r="S290" s="21">
        <v>42586</v>
      </c>
      <c r="T290" s="3">
        <v>42862</v>
      </c>
      <c r="U290" s="11" t="s">
        <v>2291</v>
      </c>
      <c r="V290" s="20" t="s">
        <v>28</v>
      </c>
      <c r="W290" s="20" t="s">
        <v>29</v>
      </c>
      <c r="X290" s="27" t="s">
        <v>2046</v>
      </c>
      <c r="Y290" s="20" t="s">
        <v>2262</v>
      </c>
      <c r="Z290" s="26" t="s">
        <v>2270</v>
      </c>
      <c r="AA290" s="11" t="s">
        <v>2300</v>
      </c>
      <c r="AB290" s="3">
        <f t="shared" si="23"/>
        <v>42768</v>
      </c>
      <c r="AC290" s="21">
        <v>43004</v>
      </c>
      <c r="AD290" s="3">
        <f t="shared" si="24"/>
        <v>43156</v>
      </c>
      <c r="AE290" s="18">
        <v>43188</v>
      </c>
      <c r="AF290" s="4" t="s">
        <v>2293</v>
      </c>
      <c r="AG290" s="3">
        <v>43433</v>
      </c>
      <c r="AH290" s="3">
        <v>43406</v>
      </c>
      <c r="AI290" s="4" t="s">
        <v>2502</v>
      </c>
      <c r="AJ290" s="4"/>
      <c r="AK290" s="4" t="s">
        <v>2512</v>
      </c>
      <c r="AL290" s="19"/>
      <c r="AM290" s="19"/>
      <c r="AN290" s="19">
        <v>9556223193</v>
      </c>
      <c r="AO290" s="19">
        <v>9556223193</v>
      </c>
      <c r="AP290" s="19" t="s">
        <v>1529</v>
      </c>
      <c r="AQ290" s="19" t="s">
        <v>1749</v>
      </c>
      <c r="AR290" s="19" t="e">
        <f>VLOOKUP(A290,#REF!,12,0)</f>
        <v>#REF!</v>
      </c>
      <c r="AS290" s="19" t="e">
        <f t="shared" si="25"/>
        <v>#REF!</v>
      </c>
      <c r="AX290" s="19" t="e">
        <v>#N/A</v>
      </c>
      <c r="AY290" s="19" t="b">
        <v>1</v>
      </c>
      <c r="AZ290" s="19">
        <v>4700</v>
      </c>
    </row>
    <row r="291" spans="1:52" ht="15" hidden="1" customHeight="1">
      <c r="A291" s="19" t="s">
        <v>2831</v>
      </c>
      <c r="C291" s="72">
        <f t="shared" si="21"/>
        <v>84031761000</v>
      </c>
      <c r="D291" s="11">
        <v>287</v>
      </c>
      <c r="E291" s="12" t="s">
        <v>25</v>
      </c>
      <c r="F291" s="12" t="s">
        <v>109</v>
      </c>
      <c r="G291" s="4" t="s">
        <v>100</v>
      </c>
      <c r="H291" s="4" t="s">
        <v>126</v>
      </c>
      <c r="I291" s="5" t="s">
        <v>734</v>
      </c>
      <c r="J291" s="6" t="s">
        <v>735</v>
      </c>
      <c r="K291" s="14" t="s">
        <v>1529</v>
      </c>
      <c r="L291" s="15" t="s">
        <v>1750</v>
      </c>
      <c r="M291" s="4" t="str">
        <f t="shared" si="22"/>
        <v>KOKPADAR BHARUAMUNDA SINAPALI</v>
      </c>
      <c r="N291" s="20" t="s">
        <v>26</v>
      </c>
      <c r="O291" s="20">
        <v>20</v>
      </c>
      <c r="P291" s="20">
        <v>0</v>
      </c>
      <c r="Q291" s="35" t="s">
        <v>26</v>
      </c>
      <c r="R291" s="21">
        <v>42643</v>
      </c>
      <c r="S291" s="21">
        <v>42564</v>
      </c>
      <c r="T291" s="3">
        <v>42813</v>
      </c>
      <c r="U291" s="11" t="s">
        <v>2291</v>
      </c>
      <c r="V291" s="20" t="s">
        <v>27</v>
      </c>
      <c r="W291" s="20" t="s">
        <v>1936</v>
      </c>
      <c r="X291" s="27" t="s">
        <v>2047</v>
      </c>
      <c r="Y291" s="20" t="s">
        <v>2261</v>
      </c>
      <c r="Z291" s="26" t="s">
        <v>2277</v>
      </c>
      <c r="AA291" s="17" t="s">
        <v>31</v>
      </c>
      <c r="AB291" s="3">
        <f t="shared" si="23"/>
        <v>42746</v>
      </c>
      <c r="AC291" s="21">
        <v>43038</v>
      </c>
      <c r="AD291" s="3">
        <f t="shared" si="24"/>
        <v>43134</v>
      </c>
      <c r="AE291" s="18">
        <v>43188</v>
      </c>
      <c r="AF291" s="4" t="s">
        <v>2293</v>
      </c>
      <c r="AG291" s="3">
        <v>43433</v>
      </c>
      <c r="AH291" s="3">
        <v>43406</v>
      </c>
      <c r="AI291" s="4" t="s">
        <v>2502</v>
      </c>
      <c r="AJ291" s="4"/>
      <c r="AK291" s="4" t="s">
        <v>2512</v>
      </c>
      <c r="AN291" s="19">
        <v>7682882636</v>
      </c>
      <c r="AO291" s="19">
        <v>7682882636</v>
      </c>
      <c r="AP291" s="19" t="s">
        <v>1529</v>
      </c>
      <c r="AQ291" s="19" t="s">
        <v>1750</v>
      </c>
      <c r="AR291" s="19" t="e">
        <f>VLOOKUP(A291,#REF!,12,0)</f>
        <v>#REF!</v>
      </c>
      <c r="AS291" s="19" t="e">
        <f t="shared" si="25"/>
        <v>#REF!</v>
      </c>
      <c r="AX291" s="19" t="e">
        <v>#N/A</v>
      </c>
      <c r="AY291" s="19" t="b">
        <v>1</v>
      </c>
      <c r="AZ291" s="19">
        <v>5800</v>
      </c>
    </row>
    <row r="292" spans="1:52" ht="15" hidden="1" customHeight="1">
      <c r="A292" s="19" t="s">
        <v>2832</v>
      </c>
      <c r="C292" s="72">
        <f t="shared" si="21"/>
        <v>35893681695</v>
      </c>
      <c r="D292" s="11">
        <v>288</v>
      </c>
      <c r="E292" s="12" t="s">
        <v>25</v>
      </c>
      <c r="F292" s="12" t="s">
        <v>109</v>
      </c>
      <c r="G292" s="4" t="s">
        <v>100</v>
      </c>
      <c r="H292" s="4" t="s">
        <v>124</v>
      </c>
      <c r="I292" s="5" t="s">
        <v>736</v>
      </c>
      <c r="J292" s="6" t="s">
        <v>737</v>
      </c>
      <c r="K292" s="14" t="s">
        <v>3346</v>
      </c>
      <c r="L292" s="15" t="s">
        <v>1751</v>
      </c>
      <c r="M292" s="4" t="str">
        <f t="shared" si="22"/>
        <v>JARELPADAR BHARUAMUNDA SINAPALI</v>
      </c>
      <c r="N292" s="20" t="s">
        <v>26</v>
      </c>
      <c r="O292" s="20">
        <v>20</v>
      </c>
      <c r="P292" s="20">
        <v>0</v>
      </c>
      <c r="Q292" s="35" t="s">
        <v>26</v>
      </c>
      <c r="R292" s="21">
        <v>42616</v>
      </c>
      <c r="S292" s="21">
        <v>42557</v>
      </c>
      <c r="T292" s="3">
        <v>42797</v>
      </c>
      <c r="U292" s="11" t="s">
        <v>2290</v>
      </c>
      <c r="V292" s="20" t="s">
        <v>28</v>
      </c>
      <c r="W292" s="20" t="s">
        <v>29</v>
      </c>
      <c r="X292" s="27" t="s">
        <v>2048</v>
      </c>
      <c r="Y292" s="27" t="s">
        <v>2266</v>
      </c>
      <c r="Z292" s="26" t="s">
        <v>2273</v>
      </c>
      <c r="AA292" s="11" t="s">
        <v>2302</v>
      </c>
      <c r="AB292" s="3">
        <f t="shared" si="23"/>
        <v>42739</v>
      </c>
      <c r="AC292" s="3">
        <v>43004</v>
      </c>
      <c r="AD292" s="3">
        <f t="shared" si="24"/>
        <v>43127</v>
      </c>
      <c r="AE292" s="18">
        <v>43188</v>
      </c>
      <c r="AF292" s="4" t="s">
        <v>2293</v>
      </c>
      <c r="AG292" s="3">
        <v>43406</v>
      </c>
      <c r="AH292" s="3">
        <v>43433</v>
      </c>
      <c r="AI292" s="4" t="s">
        <v>2502</v>
      </c>
      <c r="AJ292" s="4"/>
      <c r="AK292" s="4" t="s">
        <v>2512</v>
      </c>
      <c r="AN292" s="19">
        <v>7749841058</v>
      </c>
      <c r="AO292" s="19">
        <v>7749841058</v>
      </c>
      <c r="AP292" s="19" t="s">
        <v>3346</v>
      </c>
      <c r="AQ292" s="19" t="s">
        <v>1751</v>
      </c>
      <c r="AR292" s="19" t="e">
        <f>VLOOKUP(A292,#REF!,12,0)</f>
        <v>#REF!</v>
      </c>
      <c r="AS292" s="19" t="e">
        <f t="shared" si="25"/>
        <v>#REF!</v>
      </c>
      <c r="AX292" s="19" t="e">
        <v>#N/A</v>
      </c>
      <c r="AY292" s="19" t="b">
        <v>1</v>
      </c>
      <c r="AZ292" s="19">
        <v>6900</v>
      </c>
    </row>
    <row r="293" spans="1:52" s="30" customFormat="1" ht="15" hidden="1" customHeight="1">
      <c r="A293" s="19" t="s">
        <v>2833</v>
      </c>
      <c r="B293" s="19"/>
      <c r="C293" s="72">
        <f t="shared" si="21"/>
        <v>36139879189</v>
      </c>
      <c r="D293" s="11">
        <v>289</v>
      </c>
      <c r="E293" s="12" t="s">
        <v>25</v>
      </c>
      <c r="F293" s="12" t="s">
        <v>109</v>
      </c>
      <c r="G293" s="4" t="s">
        <v>100</v>
      </c>
      <c r="H293" s="4" t="s">
        <v>129</v>
      </c>
      <c r="I293" s="4" t="s">
        <v>738</v>
      </c>
      <c r="J293" s="12" t="s">
        <v>739</v>
      </c>
      <c r="K293" s="33" t="s">
        <v>1530</v>
      </c>
      <c r="L293" s="34" t="s">
        <v>1752</v>
      </c>
      <c r="M293" s="4" t="str">
        <f t="shared" si="22"/>
        <v>ARSAPADA BHARUAMUNDA SINAPALI</v>
      </c>
      <c r="N293" s="11" t="s">
        <v>26</v>
      </c>
      <c r="O293" s="11">
        <v>20</v>
      </c>
      <c r="P293" s="11">
        <v>0</v>
      </c>
      <c r="Q293" s="35" t="s">
        <v>26</v>
      </c>
      <c r="R293" s="3">
        <v>42727</v>
      </c>
      <c r="S293" s="3">
        <v>42669</v>
      </c>
      <c r="T293" s="3">
        <v>42943</v>
      </c>
      <c r="U293" s="11" t="s">
        <v>2291</v>
      </c>
      <c r="V293" s="11" t="s">
        <v>28</v>
      </c>
      <c r="W293" s="11" t="s">
        <v>29</v>
      </c>
      <c r="X293" s="16" t="s">
        <v>2049</v>
      </c>
      <c r="Y293" s="11" t="s">
        <v>2262</v>
      </c>
      <c r="Z293" s="16" t="s">
        <v>2270</v>
      </c>
      <c r="AA293" s="11" t="s">
        <v>2300</v>
      </c>
      <c r="AB293" s="3">
        <f t="shared" si="23"/>
        <v>42851</v>
      </c>
      <c r="AC293" s="3">
        <v>43004</v>
      </c>
      <c r="AD293" s="3">
        <f t="shared" si="24"/>
        <v>43239</v>
      </c>
      <c r="AE293" s="3">
        <v>43325</v>
      </c>
      <c r="AF293" s="11" t="s">
        <v>2293</v>
      </c>
      <c r="AG293" s="3">
        <v>43433</v>
      </c>
      <c r="AH293" s="3">
        <v>43433</v>
      </c>
      <c r="AI293" s="4" t="s">
        <v>2502</v>
      </c>
      <c r="AJ293" s="4"/>
      <c r="AK293" s="4" t="s">
        <v>2512</v>
      </c>
      <c r="AL293" s="19"/>
      <c r="AM293" s="19"/>
      <c r="AN293" s="19">
        <v>9556895659</v>
      </c>
      <c r="AO293" s="19">
        <v>9556895659</v>
      </c>
      <c r="AP293" s="19" t="s">
        <v>1530</v>
      </c>
      <c r="AQ293" s="19" t="s">
        <v>1752</v>
      </c>
      <c r="AR293" s="19" t="e">
        <f>VLOOKUP(A293,#REF!,12,0)</f>
        <v>#REF!</v>
      </c>
      <c r="AS293" s="19" t="e">
        <f t="shared" si="25"/>
        <v>#REF!</v>
      </c>
      <c r="AX293" s="19" t="e">
        <v>#N/A</v>
      </c>
      <c r="AY293" s="19" t="b">
        <v>1</v>
      </c>
      <c r="AZ293" s="19">
        <v>8000</v>
      </c>
    </row>
    <row r="294" spans="1:52" ht="15" hidden="1" customHeight="1">
      <c r="A294" s="19" t="s">
        <v>2834</v>
      </c>
      <c r="C294" s="72">
        <f t="shared" si="21"/>
        <v>36165463272</v>
      </c>
      <c r="D294" s="11">
        <v>290</v>
      </c>
      <c r="E294" s="12" t="s">
        <v>25</v>
      </c>
      <c r="F294" s="12" t="s">
        <v>109</v>
      </c>
      <c r="G294" s="4" t="s">
        <v>100</v>
      </c>
      <c r="H294" s="4" t="s">
        <v>126</v>
      </c>
      <c r="I294" s="5" t="s">
        <v>740</v>
      </c>
      <c r="J294" s="6" t="s">
        <v>741</v>
      </c>
      <c r="K294" s="14" t="s">
        <v>1531</v>
      </c>
      <c r="L294" s="15" t="s">
        <v>3123</v>
      </c>
      <c r="M294" s="4" t="str">
        <f t="shared" si="22"/>
        <v>KOKPADAR BHARUAMUNDA SINAPALI</v>
      </c>
      <c r="N294" s="20" t="s">
        <v>26</v>
      </c>
      <c r="O294" s="20">
        <v>20</v>
      </c>
      <c r="P294" s="20">
        <v>0</v>
      </c>
      <c r="Q294" s="35" t="s">
        <v>26</v>
      </c>
      <c r="R294" s="21">
        <v>42649</v>
      </c>
      <c r="S294" s="21">
        <v>42542</v>
      </c>
      <c r="T294" s="3">
        <v>42813</v>
      </c>
      <c r="U294" s="11" t="s">
        <v>2290</v>
      </c>
      <c r="V294" s="20" t="s">
        <v>28</v>
      </c>
      <c r="W294" s="20" t="s">
        <v>29</v>
      </c>
      <c r="X294" s="27" t="s">
        <v>2050</v>
      </c>
      <c r="Y294" s="20" t="s">
        <v>2266</v>
      </c>
      <c r="Z294" s="26" t="s">
        <v>2273</v>
      </c>
      <c r="AA294" s="11" t="s">
        <v>2302</v>
      </c>
      <c r="AB294" s="3">
        <f t="shared" si="23"/>
        <v>42724</v>
      </c>
      <c r="AC294" s="21">
        <v>43004</v>
      </c>
      <c r="AD294" s="3">
        <f t="shared" si="24"/>
        <v>43112</v>
      </c>
      <c r="AE294" s="18">
        <v>43188</v>
      </c>
      <c r="AF294" s="4" t="s">
        <v>2293</v>
      </c>
      <c r="AG294" s="3">
        <v>43433</v>
      </c>
      <c r="AH294" s="3">
        <v>43433</v>
      </c>
      <c r="AI294" s="4" t="s">
        <v>2502</v>
      </c>
      <c r="AJ294" s="4"/>
      <c r="AK294" s="4" t="s">
        <v>2512</v>
      </c>
      <c r="AN294" s="19">
        <v>8018464651</v>
      </c>
      <c r="AO294" s="19">
        <v>8018464651</v>
      </c>
      <c r="AP294" s="19" t="s">
        <v>1531</v>
      </c>
      <c r="AQ294" s="19" t="s">
        <v>3123</v>
      </c>
      <c r="AR294" s="19" t="e">
        <f>VLOOKUP(A294,#REF!,12,0)</f>
        <v>#REF!</v>
      </c>
      <c r="AS294" s="19" t="e">
        <f t="shared" si="25"/>
        <v>#REF!</v>
      </c>
      <c r="AX294" s="19" t="e">
        <v>#N/A</v>
      </c>
      <c r="AY294" s="19" t="b">
        <v>1</v>
      </c>
      <c r="AZ294" s="19">
        <v>9100</v>
      </c>
    </row>
    <row r="295" spans="1:52" ht="15" hidden="1" customHeight="1">
      <c r="A295" s="19" t="s">
        <v>2835</v>
      </c>
      <c r="C295" s="72">
        <f t="shared" si="21"/>
        <v>36386332984</v>
      </c>
      <c r="D295" s="11">
        <v>291</v>
      </c>
      <c r="E295" s="12" t="s">
        <v>25</v>
      </c>
      <c r="F295" s="12" t="s">
        <v>109</v>
      </c>
      <c r="G295" s="4" t="s">
        <v>100</v>
      </c>
      <c r="H295" s="4" t="s">
        <v>136</v>
      </c>
      <c r="I295" s="5" t="s">
        <v>742</v>
      </c>
      <c r="J295" s="6" t="s">
        <v>743</v>
      </c>
      <c r="K295" s="14" t="s">
        <v>1532</v>
      </c>
      <c r="L295" s="15" t="s">
        <v>1753</v>
      </c>
      <c r="M295" s="4" t="str">
        <f t="shared" si="22"/>
        <v>PITHAPADA BHARUAMUNDA SINAPALI</v>
      </c>
      <c r="N295" s="20" t="s">
        <v>26</v>
      </c>
      <c r="O295" s="20">
        <v>20</v>
      </c>
      <c r="P295" s="20">
        <v>0</v>
      </c>
      <c r="Q295" s="35" t="s">
        <v>26</v>
      </c>
      <c r="R295" s="21">
        <v>42685</v>
      </c>
      <c r="S295" s="21">
        <v>42602</v>
      </c>
      <c r="T295" s="3">
        <f>S295+255</f>
        <v>42857</v>
      </c>
      <c r="U295" s="11" t="s">
        <v>2291</v>
      </c>
      <c r="V295" s="20" t="s">
        <v>28</v>
      </c>
      <c r="W295" s="20" t="s">
        <v>29</v>
      </c>
      <c r="X295" s="27" t="s">
        <v>2051</v>
      </c>
      <c r="Y295" s="27" t="s">
        <v>2262</v>
      </c>
      <c r="Z295" s="26" t="s">
        <v>2270</v>
      </c>
      <c r="AA295" s="11" t="s">
        <v>2300</v>
      </c>
      <c r="AB295" s="3">
        <f t="shared" si="23"/>
        <v>42784</v>
      </c>
      <c r="AC295" s="3">
        <v>43004</v>
      </c>
      <c r="AD295" s="3">
        <f t="shared" si="24"/>
        <v>43172</v>
      </c>
      <c r="AE295" s="21">
        <v>43279</v>
      </c>
      <c r="AF295" s="4" t="s">
        <v>2293</v>
      </c>
      <c r="AG295" s="3">
        <v>43406</v>
      </c>
      <c r="AH295" s="3">
        <v>43433</v>
      </c>
      <c r="AI295" s="4" t="s">
        <v>2502</v>
      </c>
      <c r="AJ295" s="4"/>
      <c r="AK295" s="4" t="s">
        <v>2512</v>
      </c>
      <c r="AN295" s="19">
        <v>9556810425</v>
      </c>
      <c r="AO295" s="19">
        <v>9556810425</v>
      </c>
      <c r="AP295" s="19" t="s">
        <v>1532</v>
      </c>
      <c r="AQ295" s="19" t="s">
        <v>1753</v>
      </c>
      <c r="AR295" s="19" t="e">
        <f>VLOOKUP(A295,#REF!,12,0)</f>
        <v>#REF!</v>
      </c>
      <c r="AS295" s="19" t="e">
        <f t="shared" si="25"/>
        <v>#REF!</v>
      </c>
      <c r="AX295" s="19" t="e">
        <v>#N/A</v>
      </c>
      <c r="AY295" s="19" t="b">
        <v>1</v>
      </c>
      <c r="AZ295" s="19">
        <v>200</v>
      </c>
    </row>
    <row r="296" spans="1:52" ht="15" hidden="1" customHeight="1">
      <c r="A296" s="19" t="s">
        <v>2836</v>
      </c>
      <c r="C296" s="72">
        <f t="shared" si="21"/>
        <v>31995820000</v>
      </c>
      <c r="D296" s="11">
        <v>292</v>
      </c>
      <c r="E296" s="12" t="s">
        <v>25</v>
      </c>
      <c r="F296" s="12" t="s">
        <v>109</v>
      </c>
      <c r="G296" s="4" t="s">
        <v>112</v>
      </c>
      <c r="H296" s="4" t="s">
        <v>2282</v>
      </c>
      <c r="I296" s="5" t="s">
        <v>744</v>
      </c>
      <c r="J296" s="6" t="s">
        <v>745</v>
      </c>
      <c r="K296" s="14"/>
      <c r="L296" s="15"/>
      <c r="M296" s="4" t="str">
        <f t="shared" si="22"/>
        <v>GAN-MALIPADA GANDABAHALI SINAPALI</v>
      </c>
      <c r="N296" s="20" t="s">
        <v>26</v>
      </c>
      <c r="O296" s="20">
        <v>26</v>
      </c>
      <c r="P296" s="20">
        <v>1</v>
      </c>
      <c r="Q296" s="35" t="s">
        <v>26</v>
      </c>
      <c r="R296" s="21">
        <v>42625</v>
      </c>
      <c r="S296" s="21">
        <v>42571</v>
      </c>
      <c r="T296" s="3">
        <f>S296+255</f>
        <v>42826</v>
      </c>
      <c r="U296" s="11" t="s">
        <v>2291</v>
      </c>
      <c r="V296" s="20" t="s">
        <v>28</v>
      </c>
      <c r="W296" s="20" t="s">
        <v>29</v>
      </c>
      <c r="X296" s="27" t="s">
        <v>2052</v>
      </c>
      <c r="Y296" s="27" t="s">
        <v>2262</v>
      </c>
      <c r="Z296" s="26" t="s">
        <v>2270</v>
      </c>
      <c r="AA296" s="11" t="s">
        <v>2300</v>
      </c>
      <c r="AB296" s="3">
        <f t="shared" si="23"/>
        <v>42753</v>
      </c>
      <c r="AC296" s="3">
        <v>43004</v>
      </c>
      <c r="AD296" s="3">
        <f t="shared" si="24"/>
        <v>43141</v>
      </c>
      <c r="AE296" s="21">
        <v>43279</v>
      </c>
      <c r="AF296" s="4" t="s">
        <v>2293</v>
      </c>
      <c r="AG296" s="3">
        <v>43406</v>
      </c>
      <c r="AH296" s="3">
        <v>43433</v>
      </c>
      <c r="AI296" s="4" t="s">
        <v>2502</v>
      </c>
      <c r="AJ296" s="4"/>
      <c r="AK296" s="4" t="s">
        <v>2512</v>
      </c>
      <c r="AN296" s="19">
        <v>7894994251</v>
      </c>
      <c r="AO296" s="19">
        <v>7894994251</v>
      </c>
      <c r="AP296" s="19">
        <v>0</v>
      </c>
      <c r="AQ296" s="19">
        <v>0</v>
      </c>
      <c r="AR296" s="19" t="e">
        <f>VLOOKUP(A296,#REF!,12,0)</f>
        <v>#REF!</v>
      </c>
      <c r="AS296" s="19" t="e">
        <f t="shared" si="25"/>
        <v>#REF!</v>
      </c>
      <c r="AX296" s="19" t="e">
        <v>#N/A</v>
      </c>
      <c r="AY296" s="19" t="b">
        <v>1</v>
      </c>
      <c r="AZ296" s="19">
        <v>1300</v>
      </c>
    </row>
    <row r="297" spans="1:52" s="10" customFormat="1" ht="15" hidden="1" customHeight="1">
      <c r="A297" s="19" t="s">
        <v>2837</v>
      </c>
      <c r="B297" s="19"/>
      <c r="C297" s="72">
        <f t="shared" si="21"/>
        <v>32016264867</v>
      </c>
      <c r="D297" s="11">
        <v>293</v>
      </c>
      <c r="E297" s="12" t="s">
        <v>25</v>
      </c>
      <c r="F297" s="12" t="s">
        <v>109</v>
      </c>
      <c r="G297" s="4" t="s">
        <v>112</v>
      </c>
      <c r="H297" s="4" t="s">
        <v>2305</v>
      </c>
      <c r="I297" s="5" t="s">
        <v>746</v>
      </c>
      <c r="J297" s="6" t="s">
        <v>747</v>
      </c>
      <c r="K297" s="14"/>
      <c r="L297" s="15"/>
      <c r="M297" s="4" t="str">
        <f t="shared" si="22"/>
        <v>LOHORAPADA GANDABAHALI SINAPALI</v>
      </c>
      <c r="N297" s="20" t="s">
        <v>26</v>
      </c>
      <c r="O297" s="20">
        <v>25</v>
      </c>
      <c r="P297" s="20">
        <v>1</v>
      </c>
      <c r="Q297" s="35" t="s">
        <v>26</v>
      </c>
      <c r="R297" s="21">
        <v>42657</v>
      </c>
      <c r="S297" s="21">
        <v>42597</v>
      </c>
      <c r="T297" s="3">
        <f>S297+255</f>
        <v>42852</v>
      </c>
      <c r="U297" s="11" t="s">
        <v>2290</v>
      </c>
      <c r="V297" s="20" t="s">
        <v>28</v>
      </c>
      <c r="W297" s="20" t="s">
        <v>29</v>
      </c>
      <c r="X297" s="27" t="s">
        <v>2053</v>
      </c>
      <c r="Y297" s="27" t="s">
        <v>2262</v>
      </c>
      <c r="Z297" s="26" t="s">
        <v>2270</v>
      </c>
      <c r="AA297" s="11" t="s">
        <v>2300</v>
      </c>
      <c r="AB297" s="3">
        <f t="shared" si="23"/>
        <v>42779</v>
      </c>
      <c r="AC297" s="3">
        <v>43004</v>
      </c>
      <c r="AD297" s="3">
        <f t="shared" si="24"/>
        <v>43167</v>
      </c>
      <c r="AE297" s="21">
        <v>43279</v>
      </c>
      <c r="AF297" s="4" t="s">
        <v>2293</v>
      </c>
      <c r="AG297" s="3">
        <v>43406</v>
      </c>
      <c r="AH297" s="3">
        <v>43433</v>
      </c>
      <c r="AI297" s="4" t="s">
        <v>2502</v>
      </c>
      <c r="AJ297" s="4"/>
      <c r="AK297" s="4" t="s">
        <v>2512</v>
      </c>
      <c r="AL297" s="19"/>
      <c r="AM297" s="19"/>
      <c r="AN297" s="19">
        <v>8457980116</v>
      </c>
      <c r="AO297" s="19">
        <v>8457980116</v>
      </c>
      <c r="AP297" s="19">
        <v>0</v>
      </c>
      <c r="AQ297" s="19">
        <v>0</v>
      </c>
      <c r="AR297" s="19" t="e">
        <f>VLOOKUP(A297,#REF!,12,0)</f>
        <v>#REF!</v>
      </c>
      <c r="AS297" s="19" t="e">
        <f t="shared" si="25"/>
        <v>#REF!</v>
      </c>
      <c r="AX297" s="19" t="e">
        <v>#N/A</v>
      </c>
      <c r="AY297" s="19" t="b">
        <v>1</v>
      </c>
      <c r="AZ297" s="19">
        <v>2400</v>
      </c>
    </row>
    <row r="298" spans="1:52" s="10" customFormat="1" ht="15" hidden="1" customHeight="1">
      <c r="A298" s="19" t="s">
        <v>2838</v>
      </c>
      <c r="B298" s="19"/>
      <c r="C298" s="72">
        <f t="shared" si="21"/>
        <v>33404796655</v>
      </c>
      <c r="D298" s="11">
        <v>294</v>
      </c>
      <c r="E298" s="12" t="s">
        <v>25</v>
      </c>
      <c r="F298" s="12" t="s">
        <v>109</v>
      </c>
      <c r="G298" s="4" t="s">
        <v>112</v>
      </c>
      <c r="H298" s="4" t="s">
        <v>158</v>
      </c>
      <c r="I298" s="5" t="s">
        <v>748</v>
      </c>
      <c r="J298" s="6" t="s">
        <v>56</v>
      </c>
      <c r="K298" s="14"/>
      <c r="L298" s="15" t="s">
        <v>1754</v>
      </c>
      <c r="M298" s="4" t="str">
        <f t="shared" si="22"/>
        <v>LIAD-I GANDABAHALI SINAPALI</v>
      </c>
      <c r="N298" s="20" t="s">
        <v>26</v>
      </c>
      <c r="O298" s="20">
        <v>30</v>
      </c>
      <c r="P298" s="20">
        <v>1</v>
      </c>
      <c r="Q298" s="35" t="s">
        <v>26</v>
      </c>
      <c r="R298" s="21">
        <v>42724</v>
      </c>
      <c r="S298" s="21">
        <v>42620</v>
      </c>
      <c r="T298" s="3">
        <f>S298+255</f>
        <v>42875</v>
      </c>
      <c r="U298" s="11" t="s">
        <v>2290</v>
      </c>
      <c r="V298" s="20" t="s">
        <v>28</v>
      </c>
      <c r="W298" s="20" t="s">
        <v>29</v>
      </c>
      <c r="X298" s="27" t="s">
        <v>2054</v>
      </c>
      <c r="Y298" s="27" t="s">
        <v>2262</v>
      </c>
      <c r="Z298" s="26" t="s">
        <v>2270</v>
      </c>
      <c r="AA298" s="11" t="s">
        <v>2300</v>
      </c>
      <c r="AB298" s="3">
        <f t="shared" si="23"/>
        <v>42802</v>
      </c>
      <c r="AC298" s="3">
        <v>43004</v>
      </c>
      <c r="AD298" s="3">
        <f t="shared" si="24"/>
        <v>43190</v>
      </c>
      <c r="AE298" s="21">
        <v>43279</v>
      </c>
      <c r="AF298" s="4" t="s">
        <v>2293</v>
      </c>
      <c r="AG298" s="3">
        <v>43433</v>
      </c>
      <c r="AH298" s="3">
        <v>43406</v>
      </c>
      <c r="AI298" s="4" t="s">
        <v>2502</v>
      </c>
      <c r="AJ298" s="7"/>
      <c r="AK298" s="4" t="s">
        <v>2512</v>
      </c>
      <c r="AL298" s="19"/>
      <c r="AM298" s="19"/>
      <c r="AN298" s="19">
        <v>8455955540</v>
      </c>
      <c r="AO298" s="19">
        <v>8455955540</v>
      </c>
      <c r="AP298" s="19">
        <v>0</v>
      </c>
      <c r="AQ298" s="19" t="s">
        <v>1754</v>
      </c>
      <c r="AR298" s="19" t="e">
        <f>VLOOKUP(A298,#REF!,12,0)</f>
        <v>#REF!</v>
      </c>
      <c r="AS298" s="19" t="e">
        <f t="shared" si="25"/>
        <v>#REF!</v>
      </c>
      <c r="AX298" s="19" t="e">
        <v>#N/A</v>
      </c>
      <c r="AY298" s="19" t="b">
        <v>1</v>
      </c>
      <c r="AZ298" s="19">
        <v>3500</v>
      </c>
    </row>
    <row r="299" spans="1:52" ht="15" hidden="1" customHeight="1">
      <c r="A299" s="19" t="s">
        <v>2839</v>
      </c>
      <c r="C299" s="72">
        <f t="shared" si="21"/>
        <v>33650167181</v>
      </c>
      <c r="D299" s="11">
        <v>295</v>
      </c>
      <c r="E299" s="12" t="s">
        <v>25</v>
      </c>
      <c r="F299" s="12" t="s">
        <v>109</v>
      </c>
      <c r="G299" s="4" t="s">
        <v>112</v>
      </c>
      <c r="H299" s="4" t="s">
        <v>233</v>
      </c>
      <c r="I299" s="4" t="s">
        <v>749</v>
      </c>
      <c r="J299" s="12" t="s">
        <v>750</v>
      </c>
      <c r="K299" s="33"/>
      <c r="L299" s="34" t="s">
        <v>1755</v>
      </c>
      <c r="M299" s="4" t="str">
        <f t="shared" si="22"/>
        <v>GANDABAHALI-I GANDABAHALI SINAPALI</v>
      </c>
      <c r="N299" s="11" t="s">
        <v>26</v>
      </c>
      <c r="O299" s="11">
        <v>25</v>
      </c>
      <c r="P299" s="11">
        <v>1</v>
      </c>
      <c r="Q299" s="35" t="s">
        <v>26</v>
      </c>
      <c r="R299" s="3">
        <v>42850</v>
      </c>
      <c r="S299" s="3">
        <v>42767</v>
      </c>
      <c r="T299" s="3">
        <v>43037</v>
      </c>
      <c r="U299" s="11" t="s">
        <v>2290</v>
      </c>
      <c r="V299" s="11" t="s">
        <v>28</v>
      </c>
      <c r="W299" s="11" t="s">
        <v>29</v>
      </c>
      <c r="X299" s="16" t="s">
        <v>2055</v>
      </c>
      <c r="Y299" s="16" t="s">
        <v>2262</v>
      </c>
      <c r="Z299" s="16" t="s">
        <v>2270</v>
      </c>
      <c r="AA299" s="11" t="s">
        <v>2300</v>
      </c>
      <c r="AB299" s="3">
        <f t="shared" si="23"/>
        <v>42949</v>
      </c>
      <c r="AC299" s="3">
        <v>43004</v>
      </c>
      <c r="AD299" s="3">
        <f t="shared" si="24"/>
        <v>43337</v>
      </c>
      <c r="AE299" s="3">
        <v>43409</v>
      </c>
      <c r="AF299" s="11" t="s">
        <v>2293</v>
      </c>
      <c r="AG299" s="3">
        <v>43406</v>
      </c>
      <c r="AH299" s="3">
        <v>43433</v>
      </c>
      <c r="AI299" s="4" t="s">
        <v>2502</v>
      </c>
      <c r="AJ299" s="7"/>
      <c r="AK299" s="4" t="s">
        <v>2512</v>
      </c>
      <c r="AN299" s="19">
        <v>7894094559</v>
      </c>
      <c r="AO299" s="19">
        <v>7894094559</v>
      </c>
      <c r="AP299" s="19">
        <v>0</v>
      </c>
      <c r="AQ299" s="19" t="s">
        <v>1755</v>
      </c>
      <c r="AR299" s="19" t="e">
        <f>VLOOKUP(A299,#REF!,12,0)</f>
        <v>#REF!</v>
      </c>
      <c r="AS299" s="19" t="e">
        <f t="shared" si="25"/>
        <v>#REF!</v>
      </c>
      <c r="AX299" s="19" t="e">
        <v>#N/A</v>
      </c>
      <c r="AY299" s="19" t="b">
        <v>1</v>
      </c>
      <c r="AZ299" s="19">
        <v>4600</v>
      </c>
    </row>
    <row r="300" spans="1:52" s="10" customFormat="1" ht="15" hidden="1" customHeight="1">
      <c r="A300" s="19" t="s">
        <v>2840</v>
      </c>
      <c r="B300" s="19"/>
      <c r="C300" s="72">
        <f t="shared" si="21"/>
        <v>33973523101</v>
      </c>
      <c r="D300" s="11">
        <v>296</v>
      </c>
      <c r="E300" s="12" t="s">
        <v>25</v>
      </c>
      <c r="F300" s="12" t="s">
        <v>109</v>
      </c>
      <c r="G300" s="4" t="s">
        <v>112</v>
      </c>
      <c r="H300" s="4" t="s">
        <v>156</v>
      </c>
      <c r="I300" s="4" t="s">
        <v>751</v>
      </c>
      <c r="J300" s="12" t="s">
        <v>752</v>
      </c>
      <c r="K300" s="33"/>
      <c r="L300" s="34" t="s">
        <v>1756</v>
      </c>
      <c r="M300" s="4" t="str">
        <f t="shared" si="22"/>
        <v>GAMBHARIGUDA-II GANDABAHALI SINAPALI</v>
      </c>
      <c r="N300" s="11" t="s">
        <v>26</v>
      </c>
      <c r="O300" s="11">
        <v>25</v>
      </c>
      <c r="P300" s="11">
        <v>1</v>
      </c>
      <c r="Q300" s="35" t="s">
        <v>26</v>
      </c>
      <c r="R300" s="3">
        <v>42867</v>
      </c>
      <c r="S300" s="3">
        <v>42796</v>
      </c>
      <c r="T300" s="3">
        <v>43067</v>
      </c>
      <c r="U300" s="11" t="s">
        <v>2291</v>
      </c>
      <c r="V300" s="11" t="s">
        <v>28</v>
      </c>
      <c r="W300" s="11" t="s">
        <v>29</v>
      </c>
      <c r="X300" s="16" t="s">
        <v>2056</v>
      </c>
      <c r="Y300" s="11" t="s">
        <v>2262</v>
      </c>
      <c r="Z300" s="16" t="s">
        <v>2270</v>
      </c>
      <c r="AA300" s="11" t="s">
        <v>2300</v>
      </c>
      <c r="AB300" s="3">
        <f t="shared" si="23"/>
        <v>42978</v>
      </c>
      <c r="AC300" s="3">
        <v>43004</v>
      </c>
      <c r="AD300" s="3">
        <f t="shared" si="24"/>
        <v>43366</v>
      </c>
      <c r="AE300" s="3">
        <v>43409</v>
      </c>
      <c r="AF300" s="11" t="s">
        <v>2293</v>
      </c>
      <c r="AG300" s="3">
        <v>43433</v>
      </c>
      <c r="AH300" s="3">
        <v>43433</v>
      </c>
      <c r="AI300" s="4" t="s">
        <v>2502</v>
      </c>
      <c r="AJ300" s="7"/>
      <c r="AK300" s="4" t="s">
        <v>2512</v>
      </c>
      <c r="AL300" s="19"/>
      <c r="AM300" s="19"/>
      <c r="AN300" s="19">
        <v>7750850801</v>
      </c>
      <c r="AO300" s="19">
        <v>7750850801</v>
      </c>
      <c r="AP300" s="19">
        <v>0</v>
      </c>
      <c r="AQ300" s="19" t="s">
        <v>1756</v>
      </c>
      <c r="AR300" s="19" t="e">
        <f>VLOOKUP(A300,#REF!,12,0)</f>
        <v>#REF!</v>
      </c>
      <c r="AS300" s="19" t="e">
        <f t="shared" si="25"/>
        <v>#REF!</v>
      </c>
      <c r="AX300" s="19" t="e">
        <v>#N/A</v>
      </c>
      <c r="AY300" s="19" t="b">
        <v>1</v>
      </c>
      <c r="AZ300" s="19">
        <v>5700</v>
      </c>
    </row>
    <row r="301" spans="1:52" s="10" customFormat="1" ht="15" hidden="1" customHeight="1">
      <c r="A301" s="19" t="s">
        <v>2841</v>
      </c>
      <c r="B301" s="19"/>
      <c r="C301" s="72">
        <f t="shared" si="21"/>
        <v>35279456524</v>
      </c>
      <c r="D301" s="11">
        <v>297</v>
      </c>
      <c r="E301" s="12" t="s">
        <v>25</v>
      </c>
      <c r="F301" s="12" t="s">
        <v>109</v>
      </c>
      <c r="G301" s="4" t="s">
        <v>112</v>
      </c>
      <c r="H301" s="4" t="s">
        <v>156</v>
      </c>
      <c r="I301" s="4" t="s">
        <v>753</v>
      </c>
      <c r="J301" s="6" t="s">
        <v>754</v>
      </c>
      <c r="K301" s="14" t="s">
        <v>1533</v>
      </c>
      <c r="L301" s="15" t="s">
        <v>1757</v>
      </c>
      <c r="M301" s="4" t="str">
        <f t="shared" si="22"/>
        <v>GAMBHARIGUDA-II GANDABAHALI SINAPALI</v>
      </c>
      <c r="N301" s="11" t="s">
        <v>26</v>
      </c>
      <c r="O301" s="11">
        <v>22</v>
      </c>
      <c r="P301" s="11">
        <v>1</v>
      </c>
      <c r="Q301" s="35" t="s">
        <v>26</v>
      </c>
      <c r="R301" s="3">
        <v>42727</v>
      </c>
      <c r="S301" s="3">
        <v>42610</v>
      </c>
      <c r="T301" s="3">
        <f>S301+255</f>
        <v>42865</v>
      </c>
      <c r="U301" s="11" t="s">
        <v>2291</v>
      </c>
      <c r="V301" s="11" t="s">
        <v>28</v>
      </c>
      <c r="W301" s="11" t="s">
        <v>29</v>
      </c>
      <c r="X301" s="16" t="s">
        <v>2057</v>
      </c>
      <c r="Y301" s="16" t="s">
        <v>2262</v>
      </c>
      <c r="Z301" s="16" t="s">
        <v>2270</v>
      </c>
      <c r="AA301" s="11" t="s">
        <v>2300</v>
      </c>
      <c r="AB301" s="3">
        <f t="shared" si="23"/>
        <v>42792</v>
      </c>
      <c r="AC301" s="3">
        <v>43004</v>
      </c>
      <c r="AD301" s="3">
        <f t="shared" si="24"/>
        <v>43180</v>
      </c>
      <c r="AE301" s="21">
        <v>43279</v>
      </c>
      <c r="AF301" s="4" t="s">
        <v>2293</v>
      </c>
      <c r="AG301" s="3">
        <v>43406</v>
      </c>
      <c r="AH301" s="3">
        <v>43433</v>
      </c>
      <c r="AI301" s="4" t="s">
        <v>2502</v>
      </c>
      <c r="AJ301" s="7"/>
      <c r="AK301" s="4" t="s">
        <v>2512</v>
      </c>
      <c r="AL301" s="19"/>
      <c r="AM301" s="19"/>
      <c r="AN301" s="19">
        <v>7750850020</v>
      </c>
      <c r="AO301" s="19">
        <v>7750850020</v>
      </c>
      <c r="AP301" s="19" t="s">
        <v>1533</v>
      </c>
      <c r="AQ301" s="19" t="s">
        <v>1757</v>
      </c>
      <c r="AR301" s="19" t="e">
        <f>VLOOKUP(A301,#REF!,12,0)</f>
        <v>#REF!</v>
      </c>
      <c r="AS301" s="19" t="e">
        <f t="shared" si="25"/>
        <v>#REF!</v>
      </c>
      <c r="AX301" s="19" t="e">
        <v>#N/A</v>
      </c>
      <c r="AY301" s="19" t="b">
        <v>1</v>
      </c>
      <c r="AZ301" s="19">
        <v>6800</v>
      </c>
    </row>
    <row r="302" spans="1:52" ht="15" hidden="1" customHeight="1">
      <c r="A302" s="19" t="s">
        <v>2842</v>
      </c>
      <c r="C302" s="72">
        <f t="shared" si="21"/>
        <v>35350517893</v>
      </c>
      <c r="D302" s="11">
        <v>298</v>
      </c>
      <c r="E302" s="12" t="s">
        <v>25</v>
      </c>
      <c r="F302" s="12" t="s">
        <v>109</v>
      </c>
      <c r="G302" s="4" t="s">
        <v>112</v>
      </c>
      <c r="H302" s="4" t="s">
        <v>161</v>
      </c>
      <c r="I302" s="4" t="s">
        <v>755</v>
      </c>
      <c r="J302" s="12" t="s">
        <v>756</v>
      </c>
      <c r="K302" s="33" t="s">
        <v>3347</v>
      </c>
      <c r="L302" s="34" t="s">
        <v>1758</v>
      </c>
      <c r="M302" s="4" t="str">
        <f t="shared" si="22"/>
        <v>SIT-COLONYPADA GANDABAHALI SINAPALI</v>
      </c>
      <c r="N302" s="11" t="s">
        <v>26</v>
      </c>
      <c r="O302" s="11">
        <v>26</v>
      </c>
      <c r="P302" s="11">
        <v>1</v>
      </c>
      <c r="Q302" s="35" t="s">
        <v>26</v>
      </c>
      <c r="R302" s="3">
        <v>42789</v>
      </c>
      <c r="S302" s="3">
        <v>42716</v>
      </c>
      <c r="T302" s="3">
        <v>42989</v>
      </c>
      <c r="U302" s="11" t="s">
        <v>2290</v>
      </c>
      <c r="V302" s="11" t="s">
        <v>28</v>
      </c>
      <c r="W302" s="11" t="s">
        <v>29</v>
      </c>
      <c r="X302" s="16" t="s">
        <v>2058</v>
      </c>
      <c r="Y302" s="16" t="s">
        <v>2262</v>
      </c>
      <c r="Z302" s="16" t="s">
        <v>2270</v>
      </c>
      <c r="AA302" s="11" t="s">
        <v>2300</v>
      </c>
      <c r="AB302" s="3">
        <f t="shared" si="23"/>
        <v>42898</v>
      </c>
      <c r="AC302" s="3">
        <v>43004</v>
      </c>
      <c r="AD302" s="3">
        <f t="shared" si="24"/>
        <v>43286</v>
      </c>
      <c r="AE302" s="3">
        <v>43325</v>
      </c>
      <c r="AF302" s="11" t="s">
        <v>2293</v>
      </c>
      <c r="AG302" s="3">
        <v>43433</v>
      </c>
      <c r="AH302" s="3">
        <v>43433</v>
      </c>
      <c r="AI302" s="4" t="s">
        <v>2502</v>
      </c>
      <c r="AJ302" s="7"/>
      <c r="AK302" s="4" t="s">
        <v>2512</v>
      </c>
      <c r="AN302" s="19">
        <v>9078278126</v>
      </c>
      <c r="AO302" s="19">
        <v>9078278126</v>
      </c>
      <c r="AP302" s="19" t="s">
        <v>3347</v>
      </c>
      <c r="AQ302" s="19" t="s">
        <v>1758</v>
      </c>
      <c r="AR302" s="19" t="e">
        <f>VLOOKUP(A302,#REF!,12,0)</f>
        <v>#REF!</v>
      </c>
      <c r="AS302" s="19" t="e">
        <f t="shared" si="25"/>
        <v>#REF!</v>
      </c>
      <c r="AX302" s="19" t="e">
        <v>#N/A</v>
      </c>
      <c r="AY302" s="19" t="b">
        <v>1</v>
      </c>
      <c r="AZ302" s="19">
        <v>7900</v>
      </c>
    </row>
    <row r="303" spans="1:52" s="10" customFormat="1" ht="15" hidden="1" customHeight="1">
      <c r="A303" s="19" t="s">
        <v>2843</v>
      </c>
      <c r="B303" s="19"/>
      <c r="C303" s="72">
        <f t="shared" si="21"/>
        <v>35426217773</v>
      </c>
      <c r="D303" s="11">
        <v>299</v>
      </c>
      <c r="E303" s="12" t="s">
        <v>25</v>
      </c>
      <c r="F303" s="12" t="s">
        <v>109</v>
      </c>
      <c r="G303" s="4" t="s">
        <v>112</v>
      </c>
      <c r="H303" s="4" t="s">
        <v>234</v>
      </c>
      <c r="I303" s="4" t="s">
        <v>757</v>
      </c>
      <c r="J303" s="12" t="s">
        <v>758</v>
      </c>
      <c r="K303" s="33" t="s">
        <v>1534</v>
      </c>
      <c r="L303" s="34" t="s">
        <v>1759</v>
      </c>
      <c r="M303" s="4" t="str">
        <f t="shared" si="22"/>
        <v>MUNDAPALA GANDABAHALI SINAPALI</v>
      </c>
      <c r="N303" s="11" t="s">
        <v>26</v>
      </c>
      <c r="O303" s="11">
        <v>22</v>
      </c>
      <c r="P303" s="11">
        <v>1</v>
      </c>
      <c r="Q303" s="35" t="s">
        <v>26</v>
      </c>
      <c r="R303" s="3">
        <v>42829</v>
      </c>
      <c r="S303" s="3">
        <v>42663</v>
      </c>
      <c r="T303" s="3">
        <v>42937</v>
      </c>
      <c r="U303" s="11" t="s">
        <v>2290</v>
      </c>
      <c r="V303" s="11" t="s">
        <v>28</v>
      </c>
      <c r="W303" s="11" t="s">
        <v>29</v>
      </c>
      <c r="X303" s="16" t="s">
        <v>2059</v>
      </c>
      <c r="Y303" s="16" t="s">
        <v>2262</v>
      </c>
      <c r="Z303" s="16" t="s">
        <v>2270</v>
      </c>
      <c r="AA303" s="11" t="s">
        <v>2300</v>
      </c>
      <c r="AB303" s="3">
        <f t="shared" si="23"/>
        <v>42845</v>
      </c>
      <c r="AC303" s="3">
        <v>43004</v>
      </c>
      <c r="AD303" s="3">
        <f t="shared" si="24"/>
        <v>43233</v>
      </c>
      <c r="AE303" s="3">
        <v>43325</v>
      </c>
      <c r="AF303" s="11" t="s">
        <v>2293</v>
      </c>
      <c r="AG303" s="3">
        <v>43433</v>
      </c>
      <c r="AH303" s="3">
        <v>43406</v>
      </c>
      <c r="AI303" s="4" t="s">
        <v>2502</v>
      </c>
      <c r="AJ303" s="7"/>
      <c r="AK303" s="4" t="s">
        <v>2512</v>
      </c>
      <c r="AL303" s="19"/>
      <c r="AM303" s="19"/>
      <c r="AN303" s="19">
        <v>8658558327</v>
      </c>
      <c r="AO303" s="19">
        <v>8658558327</v>
      </c>
      <c r="AP303" s="19" t="s">
        <v>1534</v>
      </c>
      <c r="AQ303" s="19" t="s">
        <v>1759</v>
      </c>
      <c r="AR303" s="19" t="e">
        <f>VLOOKUP(A303,#REF!,12,0)</f>
        <v>#REF!</v>
      </c>
      <c r="AS303" s="19" t="e">
        <f t="shared" si="25"/>
        <v>#REF!</v>
      </c>
      <c r="AX303" s="19" t="e">
        <v>#N/A</v>
      </c>
      <c r="AY303" s="19" t="b">
        <v>1</v>
      </c>
      <c r="AZ303" s="19">
        <v>9000</v>
      </c>
    </row>
    <row r="304" spans="1:52" s="10" customFormat="1" ht="15" hidden="1" customHeight="1">
      <c r="A304" s="19" t="s">
        <v>2844</v>
      </c>
      <c r="B304" s="19"/>
      <c r="C304" s="72">
        <f t="shared" si="21"/>
        <v>35590951655</v>
      </c>
      <c r="D304" s="11">
        <v>300</v>
      </c>
      <c r="E304" s="12" t="s">
        <v>25</v>
      </c>
      <c r="F304" s="12" t="s">
        <v>109</v>
      </c>
      <c r="G304" s="4" t="s">
        <v>112</v>
      </c>
      <c r="H304" s="4" t="s">
        <v>163</v>
      </c>
      <c r="I304" s="4" t="s">
        <v>59</v>
      </c>
      <c r="J304" s="12" t="s">
        <v>759</v>
      </c>
      <c r="K304" s="33" t="s">
        <v>1535</v>
      </c>
      <c r="L304" s="34" t="s">
        <v>1760</v>
      </c>
      <c r="M304" s="4" t="str">
        <f t="shared" si="22"/>
        <v>KOPIA GANDABAHALI SINAPALI</v>
      </c>
      <c r="N304" s="11" t="s">
        <v>26</v>
      </c>
      <c r="O304" s="11">
        <v>28</v>
      </c>
      <c r="P304" s="11">
        <v>1</v>
      </c>
      <c r="Q304" s="35" t="s">
        <v>26</v>
      </c>
      <c r="R304" s="3">
        <v>42710</v>
      </c>
      <c r="S304" s="3">
        <v>42629</v>
      </c>
      <c r="T304" s="3">
        <v>42894</v>
      </c>
      <c r="U304" s="11" t="s">
        <v>2291</v>
      </c>
      <c r="V304" s="11" t="s">
        <v>28</v>
      </c>
      <c r="W304" s="11" t="s">
        <v>29</v>
      </c>
      <c r="X304" s="16" t="s">
        <v>2060</v>
      </c>
      <c r="Y304" s="16" t="s">
        <v>2262</v>
      </c>
      <c r="Z304" s="16" t="s">
        <v>2270</v>
      </c>
      <c r="AA304" s="11" t="s">
        <v>2300</v>
      </c>
      <c r="AB304" s="3">
        <f t="shared" si="23"/>
        <v>42811</v>
      </c>
      <c r="AC304" s="3">
        <v>43004</v>
      </c>
      <c r="AD304" s="3">
        <f t="shared" si="24"/>
        <v>43199</v>
      </c>
      <c r="AE304" s="3">
        <v>43325</v>
      </c>
      <c r="AF304" s="11" t="s">
        <v>2293</v>
      </c>
      <c r="AG304" s="3">
        <v>43433</v>
      </c>
      <c r="AH304" s="3">
        <v>43433</v>
      </c>
      <c r="AI304" s="4" t="s">
        <v>2502</v>
      </c>
      <c r="AJ304" s="4"/>
      <c r="AK304" s="4" t="s">
        <v>2512</v>
      </c>
      <c r="AL304" s="19"/>
      <c r="AM304" s="19"/>
      <c r="AN304" s="19">
        <v>8114814084</v>
      </c>
      <c r="AO304" s="19">
        <v>8114814084</v>
      </c>
      <c r="AP304" s="19" t="s">
        <v>1535</v>
      </c>
      <c r="AQ304" s="19" t="s">
        <v>1760</v>
      </c>
      <c r="AR304" s="19" t="e">
        <f>VLOOKUP(A304,#REF!,12,0)</f>
        <v>#REF!</v>
      </c>
      <c r="AS304" s="19" t="e">
        <f t="shared" si="25"/>
        <v>#REF!</v>
      </c>
      <c r="AX304" s="19" t="e">
        <v>#N/A</v>
      </c>
      <c r="AY304" s="19" t="b">
        <v>1</v>
      </c>
      <c r="AZ304" s="19">
        <v>100</v>
      </c>
    </row>
    <row r="305" spans="1:52" s="10" customFormat="1" ht="15" hidden="1" customHeight="1">
      <c r="A305" s="19" t="s">
        <v>2845</v>
      </c>
      <c r="B305" s="19"/>
      <c r="C305" s="72">
        <f t="shared" si="21"/>
        <v>35796851648</v>
      </c>
      <c r="D305" s="11">
        <v>301</v>
      </c>
      <c r="E305" s="12" t="s">
        <v>25</v>
      </c>
      <c r="F305" s="12" t="s">
        <v>109</v>
      </c>
      <c r="G305" s="4" t="s">
        <v>112</v>
      </c>
      <c r="H305" s="4" t="s">
        <v>235</v>
      </c>
      <c r="I305" s="4" t="s">
        <v>760</v>
      </c>
      <c r="J305" s="6" t="s">
        <v>761</v>
      </c>
      <c r="K305" s="14" t="s">
        <v>1536</v>
      </c>
      <c r="L305" s="15" t="s">
        <v>1761</v>
      </c>
      <c r="M305" s="4" t="str">
        <f t="shared" si="22"/>
        <v>JOGIBAHAL GANDABAHALI SINAPALI</v>
      </c>
      <c r="N305" s="11" t="s">
        <v>26</v>
      </c>
      <c r="O305" s="11">
        <v>29</v>
      </c>
      <c r="P305" s="11">
        <v>1</v>
      </c>
      <c r="Q305" s="35" t="s">
        <v>26</v>
      </c>
      <c r="R305" s="3">
        <v>42832</v>
      </c>
      <c r="S305" s="3">
        <v>42695</v>
      </c>
      <c r="T305" s="3">
        <v>42961</v>
      </c>
      <c r="U305" s="11" t="s">
        <v>2291</v>
      </c>
      <c r="V305" s="11" t="s">
        <v>28</v>
      </c>
      <c r="W305" s="11" t="s">
        <v>29</v>
      </c>
      <c r="X305" s="16" t="s">
        <v>2061</v>
      </c>
      <c r="Y305" s="16" t="s">
        <v>2262</v>
      </c>
      <c r="Z305" s="16" t="s">
        <v>2270</v>
      </c>
      <c r="AA305" s="11" t="s">
        <v>2300</v>
      </c>
      <c r="AB305" s="3">
        <f t="shared" si="23"/>
        <v>42877</v>
      </c>
      <c r="AC305" s="3">
        <v>43004</v>
      </c>
      <c r="AD305" s="3">
        <f t="shared" si="24"/>
        <v>43265</v>
      </c>
      <c r="AE305" s="21">
        <v>43308</v>
      </c>
      <c r="AF305" s="11" t="s">
        <v>2293</v>
      </c>
      <c r="AG305" s="3">
        <v>43406</v>
      </c>
      <c r="AH305" s="3">
        <v>43433</v>
      </c>
      <c r="AI305" s="4" t="s">
        <v>2502</v>
      </c>
      <c r="AJ305" s="4"/>
      <c r="AK305" s="4" t="s">
        <v>2512</v>
      </c>
      <c r="AL305" s="19"/>
      <c r="AM305" s="19"/>
      <c r="AN305" s="19">
        <v>8018718942</v>
      </c>
      <c r="AO305" s="19">
        <v>8018718942</v>
      </c>
      <c r="AP305" s="19" t="s">
        <v>1536</v>
      </c>
      <c r="AQ305" s="19" t="s">
        <v>1761</v>
      </c>
      <c r="AR305" s="19" t="e">
        <f>VLOOKUP(A305,#REF!,12,0)</f>
        <v>#REF!</v>
      </c>
      <c r="AS305" s="19" t="e">
        <f t="shared" si="25"/>
        <v>#REF!</v>
      </c>
      <c r="AX305" s="19" t="e">
        <v>#N/A</v>
      </c>
      <c r="AY305" s="19" t="b">
        <v>0</v>
      </c>
      <c r="AZ305" s="19">
        <v>1200</v>
      </c>
    </row>
    <row r="306" spans="1:52" s="10" customFormat="1" ht="15" hidden="1" customHeight="1">
      <c r="A306" s="19" t="s">
        <v>2846</v>
      </c>
      <c r="B306" s="19"/>
      <c r="C306" s="72">
        <f t="shared" si="21"/>
        <v>36139808979</v>
      </c>
      <c r="D306" s="11">
        <v>302</v>
      </c>
      <c r="E306" s="12" t="s">
        <v>25</v>
      </c>
      <c r="F306" s="12" t="s">
        <v>109</v>
      </c>
      <c r="G306" s="4" t="s">
        <v>112</v>
      </c>
      <c r="H306" s="4" t="s">
        <v>234</v>
      </c>
      <c r="I306" s="4" t="s">
        <v>762</v>
      </c>
      <c r="J306" s="6" t="s">
        <v>763</v>
      </c>
      <c r="K306" s="14" t="s">
        <v>3348</v>
      </c>
      <c r="L306" s="15"/>
      <c r="M306" s="4" t="str">
        <f t="shared" si="22"/>
        <v>MUNDAPALA GANDABAHALI SINAPALI</v>
      </c>
      <c r="N306" s="11" t="s">
        <v>26</v>
      </c>
      <c r="O306" s="11">
        <v>28</v>
      </c>
      <c r="P306" s="11">
        <v>1</v>
      </c>
      <c r="Q306" s="35" t="s">
        <v>26</v>
      </c>
      <c r="R306" s="3">
        <v>42649</v>
      </c>
      <c r="S306" s="3">
        <v>42580</v>
      </c>
      <c r="T306" s="3">
        <v>42857</v>
      </c>
      <c r="U306" s="11" t="s">
        <v>2291</v>
      </c>
      <c r="V306" s="11" t="s">
        <v>28</v>
      </c>
      <c r="W306" s="11" t="s">
        <v>29</v>
      </c>
      <c r="X306" s="16" t="s">
        <v>2062</v>
      </c>
      <c r="Y306" s="16" t="s">
        <v>2262</v>
      </c>
      <c r="Z306" s="16" t="s">
        <v>2270</v>
      </c>
      <c r="AA306" s="11" t="s">
        <v>2300</v>
      </c>
      <c r="AB306" s="3">
        <f t="shared" si="23"/>
        <v>42762</v>
      </c>
      <c r="AC306" s="3">
        <v>43004</v>
      </c>
      <c r="AD306" s="3">
        <f t="shared" si="24"/>
        <v>43150</v>
      </c>
      <c r="AE306" s="18">
        <v>43188</v>
      </c>
      <c r="AF306" s="4" t="s">
        <v>2293</v>
      </c>
      <c r="AG306" s="3">
        <v>43406</v>
      </c>
      <c r="AH306" s="3">
        <v>43433</v>
      </c>
      <c r="AI306" s="4" t="s">
        <v>2502</v>
      </c>
      <c r="AJ306" s="7"/>
      <c r="AK306" s="4" t="s">
        <v>2512</v>
      </c>
      <c r="AL306" s="19"/>
      <c r="AM306" s="19"/>
      <c r="AN306" s="19">
        <v>8658558063</v>
      </c>
      <c r="AO306" s="19">
        <v>8658558063</v>
      </c>
      <c r="AP306" s="19" t="s">
        <v>3348</v>
      </c>
      <c r="AQ306" s="19">
        <v>0</v>
      </c>
      <c r="AR306" s="19" t="e">
        <f>VLOOKUP(A306,#REF!,12,0)</f>
        <v>#REF!</v>
      </c>
      <c r="AS306" s="19" t="e">
        <f t="shared" si="25"/>
        <v>#REF!</v>
      </c>
      <c r="AX306" s="19" t="e">
        <v>#N/A</v>
      </c>
      <c r="AY306" s="19" t="b">
        <v>1</v>
      </c>
      <c r="AZ306" s="19">
        <v>2300</v>
      </c>
    </row>
    <row r="307" spans="1:52" ht="15" hidden="1" customHeight="1">
      <c r="A307" s="19" t="s">
        <v>2847</v>
      </c>
      <c r="C307" s="72">
        <f t="shared" si="21"/>
        <v>36391418425</v>
      </c>
      <c r="D307" s="11">
        <v>303</v>
      </c>
      <c r="E307" s="12" t="s">
        <v>25</v>
      </c>
      <c r="F307" s="12" t="s">
        <v>109</v>
      </c>
      <c r="G307" s="4" t="s">
        <v>112</v>
      </c>
      <c r="H307" s="4" t="s">
        <v>161</v>
      </c>
      <c r="I307" s="4" t="s">
        <v>764</v>
      </c>
      <c r="J307" s="12" t="s">
        <v>765</v>
      </c>
      <c r="K307" s="33" t="s">
        <v>3349</v>
      </c>
      <c r="L307" s="34" t="s">
        <v>1762</v>
      </c>
      <c r="M307" s="4" t="str">
        <f t="shared" si="22"/>
        <v>SIT-COLONYPADA GANDABAHALI SINAPALI</v>
      </c>
      <c r="N307" s="11" t="s">
        <v>26</v>
      </c>
      <c r="O307" s="11">
        <v>23</v>
      </c>
      <c r="P307" s="11">
        <v>1</v>
      </c>
      <c r="Q307" s="35" t="s">
        <v>26</v>
      </c>
      <c r="R307" s="3">
        <v>42862</v>
      </c>
      <c r="S307" s="3">
        <v>42789</v>
      </c>
      <c r="T307" s="3">
        <v>43057</v>
      </c>
      <c r="U307" s="11" t="s">
        <v>2290</v>
      </c>
      <c r="V307" s="11" t="s">
        <v>28</v>
      </c>
      <c r="W307" s="11" t="s">
        <v>29</v>
      </c>
      <c r="X307" s="16" t="s">
        <v>2063</v>
      </c>
      <c r="Y307" s="16" t="s">
        <v>2262</v>
      </c>
      <c r="Z307" s="16" t="s">
        <v>2270</v>
      </c>
      <c r="AA307" s="11" t="s">
        <v>2300</v>
      </c>
      <c r="AB307" s="3">
        <f t="shared" si="23"/>
        <v>42971</v>
      </c>
      <c r="AC307" s="3">
        <v>43004</v>
      </c>
      <c r="AD307" s="3">
        <f t="shared" si="24"/>
        <v>43359</v>
      </c>
      <c r="AE307" s="3">
        <v>43449</v>
      </c>
      <c r="AF307" s="11" t="s">
        <v>2293</v>
      </c>
      <c r="AG307" s="3">
        <v>43472</v>
      </c>
      <c r="AH307" s="3">
        <v>43472</v>
      </c>
      <c r="AI307" s="4" t="s">
        <v>2502</v>
      </c>
      <c r="AJ307" s="4"/>
      <c r="AK307" s="4" t="s">
        <v>2512</v>
      </c>
      <c r="AN307" s="19">
        <v>9078278124</v>
      </c>
      <c r="AO307" s="19">
        <v>9078278124</v>
      </c>
      <c r="AP307" s="19" t="s">
        <v>3349</v>
      </c>
      <c r="AQ307" s="19" t="s">
        <v>1762</v>
      </c>
      <c r="AR307" s="19" t="e">
        <f>VLOOKUP(A307,#REF!,12,0)</f>
        <v>#REF!</v>
      </c>
      <c r="AS307" s="19" t="e">
        <f t="shared" si="25"/>
        <v>#REF!</v>
      </c>
      <c r="AX307" s="19" t="e">
        <v>#N/A</v>
      </c>
      <c r="AY307" s="19" t="b">
        <v>1</v>
      </c>
      <c r="AZ307" s="19">
        <v>3400</v>
      </c>
    </row>
    <row r="308" spans="1:52" s="10" customFormat="1" ht="15" hidden="1" customHeight="1">
      <c r="A308" s="19" t="s">
        <v>2848</v>
      </c>
      <c r="B308" s="19"/>
      <c r="C308" s="72">
        <f t="shared" si="21"/>
        <v>36432427151</v>
      </c>
      <c r="D308" s="11">
        <v>304</v>
      </c>
      <c r="E308" s="12" t="s">
        <v>25</v>
      </c>
      <c r="F308" s="12" t="s">
        <v>109</v>
      </c>
      <c r="G308" s="4" t="s">
        <v>112</v>
      </c>
      <c r="H308" s="4" t="s">
        <v>161</v>
      </c>
      <c r="I308" s="4" t="s">
        <v>766</v>
      </c>
      <c r="J308" s="6" t="s">
        <v>767</v>
      </c>
      <c r="K308" s="14"/>
      <c r="L308" s="15"/>
      <c r="M308" s="4" t="str">
        <f t="shared" si="22"/>
        <v>SIT-COLONYPADA GANDABAHALI SINAPALI</v>
      </c>
      <c r="N308" s="11" t="s">
        <v>26</v>
      </c>
      <c r="O308" s="11">
        <v>27</v>
      </c>
      <c r="P308" s="11">
        <v>1</v>
      </c>
      <c r="Q308" s="35" t="s">
        <v>26</v>
      </c>
      <c r="R308" s="3">
        <v>42640</v>
      </c>
      <c r="S308" s="21">
        <v>42566</v>
      </c>
      <c r="T308" s="3">
        <f>S308+255</f>
        <v>42821</v>
      </c>
      <c r="U308" s="11" t="s">
        <v>2290</v>
      </c>
      <c r="V308" s="11" t="s">
        <v>28</v>
      </c>
      <c r="W308" s="11" t="s">
        <v>29</v>
      </c>
      <c r="X308" s="16" t="s">
        <v>2064</v>
      </c>
      <c r="Y308" s="16" t="s">
        <v>2262</v>
      </c>
      <c r="Z308" s="16" t="s">
        <v>2270</v>
      </c>
      <c r="AA308" s="11" t="s">
        <v>2300</v>
      </c>
      <c r="AB308" s="3">
        <f t="shared" si="23"/>
        <v>42748</v>
      </c>
      <c r="AC308" s="3">
        <v>43004</v>
      </c>
      <c r="AD308" s="3">
        <f t="shared" si="24"/>
        <v>43136</v>
      </c>
      <c r="AE308" s="21">
        <v>43279</v>
      </c>
      <c r="AF308" s="4" t="s">
        <v>2293</v>
      </c>
      <c r="AG308" s="3">
        <v>43406</v>
      </c>
      <c r="AH308" s="3">
        <v>43433</v>
      </c>
      <c r="AI308" s="4" t="s">
        <v>2502</v>
      </c>
      <c r="AJ308" s="4"/>
      <c r="AK308" s="4" t="s">
        <v>2512</v>
      </c>
      <c r="AL308" s="19"/>
      <c r="AM308" s="19"/>
      <c r="AN308" s="19">
        <v>9078278196</v>
      </c>
      <c r="AO308" s="19">
        <v>9078278196</v>
      </c>
      <c r="AP308" s="19">
        <v>0</v>
      </c>
      <c r="AQ308" s="19">
        <v>0</v>
      </c>
      <c r="AR308" s="19" t="e">
        <f>VLOOKUP(A308,#REF!,12,0)</f>
        <v>#REF!</v>
      </c>
      <c r="AS308" s="19" t="e">
        <f t="shared" si="25"/>
        <v>#REF!</v>
      </c>
      <c r="AX308" s="19" t="e">
        <v>#N/A</v>
      </c>
      <c r="AY308" s="19" t="b">
        <v>1</v>
      </c>
      <c r="AZ308" s="19">
        <v>4500</v>
      </c>
    </row>
    <row r="309" spans="1:52" ht="15" hidden="1" customHeight="1">
      <c r="A309" s="19" t="s">
        <v>2849</v>
      </c>
      <c r="C309" s="72">
        <f t="shared" si="21"/>
        <v>36559427203</v>
      </c>
      <c r="D309" s="11">
        <v>305</v>
      </c>
      <c r="E309" s="12" t="s">
        <v>25</v>
      </c>
      <c r="F309" s="12" t="s">
        <v>109</v>
      </c>
      <c r="G309" s="4" t="s">
        <v>112</v>
      </c>
      <c r="H309" s="4" t="s">
        <v>234</v>
      </c>
      <c r="I309" s="4" t="s">
        <v>768</v>
      </c>
      <c r="J309" s="6" t="s">
        <v>769</v>
      </c>
      <c r="K309" s="14" t="s">
        <v>3350</v>
      </c>
      <c r="L309" s="15" t="s">
        <v>1763</v>
      </c>
      <c r="M309" s="4" t="str">
        <f t="shared" si="22"/>
        <v>MUNDAPALA GANDABAHALI SINAPALI</v>
      </c>
      <c r="N309" s="11" t="s">
        <v>26</v>
      </c>
      <c r="O309" s="11">
        <v>26</v>
      </c>
      <c r="P309" s="11">
        <v>1</v>
      </c>
      <c r="Q309" s="35" t="s">
        <v>26</v>
      </c>
      <c r="R309" s="3">
        <v>42649</v>
      </c>
      <c r="S309" s="21">
        <v>42577</v>
      </c>
      <c r="T309" s="3">
        <v>42858</v>
      </c>
      <c r="U309" s="11" t="s">
        <v>2290</v>
      </c>
      <c r="V309" s="11" t="s">
        <v>28</v>
      </c>
      <c r="W309" s="11" t="s">
        <v>29</v>
      </c>
      <c r="X309" s="16" t="s">
        <v>2065</v>
      </c>
      <c r="Y309" s="16" t="s">
        <v>2262</v>
      </c>
      <c r="Z309" s="16" t="s">
        <v>2270</v>
      </c>
      <c r="AA309" s="11" t="s">
        <v>2300</v>
      </c>
      <c r="AB309" s="3">
        <f t="shared" si="23"/>
        <v>42759</v>
      </c>
      <c r="AC309" s="21">
        <v>43004</v>
      </c>
      <c r="AD309" s="3">
        <f t="shared" si="24"/>
        <v>43147</v>
      </c>
      <c r="AE309" s="18">
        <v>43188</v>
      </c>
      <c r="AF309" s="4" t="s">
        <v>2293</v>
      </c>
      <c r="AG309" s="3">
        <v>43406</v>
      </c>
      <c r="AH309" s="3">
        <v>43433</v>
      </c>
      <c r="AI309" s="4" t="s">
        <v>2502</v>
      </c>
      <c r="AJ309" s="7"/>
      <c r="AK309" s="4" t="s">
        <v>2512</v>
      </c>
      <c r="AN309" s="19">
        <v>8658658260</v>
      </c>
      <c r="AO309" s="19">
        <v>8658658260</v>
      </c>
      <c r="AP309" s="19" t="s">
        <v>3350</v>
      </c>
      <c r="AQ309" s="19" t="s">
        <v>1763</v>
      </c>
      <c r="AR309" s="19" t="e">
        <f>VLOOKUP(A309,#REF!,12,0)</f>
        <v>#REF!</v>
      </c>
      <c r="AS309" s="19" t="e">
        <f t="shared" si="25"/>
        <v>#REF!</v>
      </c>
      <c r="AX309" s="19" t="e">
        <v>#N/A</v>
      </c>
      <c r="AY309" s="19" t="b">
        <v>1</v>
      </c>
      <c r="AZ309" s="19">
        <v>5600</v>
      </c>
    </row>
    <row r="310" spans="1:52" s="10" customFormat="1" ht="15" hidden="1" customHeight="1">
      <c r="A310" s="19" t="s">
        <v>2850</v>
      </c>
      <c r="B310" s="19"/>
      <c r="C310" s="72">
        <f t="shared" si="21"/>
        <v>36607179266</v>
      </c>
      <c r="D310" s="11">
        <v>306</v>
      </c>
      <c r="E310" s="12" t="s">
        <v>25</v>
      </c>
      <c r="F310" s="12" t="s">
        <v>109</v>
      </c>
      <c r="G310" s="4" t="s">
        <v>112</v>
      </c>
      <c r="H310" s="4" t="s">
        <v>236</v>
      </c>
      <c r="I310" s="4" t="s">
        <v>770</v>
      </c>
      <c r="J310" s="12" t="s">
        <v>771</v>
      </c>
      <c r="K310" s="33" t="s">
        <v>1537</v>
      </c>
      <c r="L310" s="34" t="s">
        <v>1764</v>
      </c>
      <c r="M310" s="4" t="str">
        <f t="shared" si="22"/>
        <v>GAN-COLONYPADA GANDABAHALI SINAPALI</v>
      </c>
      <c r="N310" s="11" t="s">
        <v>26</v>
      </c>
      <c r="O310" s="11">
        <v>21</v>
      </c>
      <c r="P310" s="11">
        <v>1</v>
      </c>
      <c r="Q310" s="35" t="s">
        <v>26</v>
      </c>
      <c r="R310" s="3">
        <v>42720</v>
      </c>
      <c r="S310" s="3">
        <v>42647</v>
      </c>
      <c r="T310" s="3">
        <v>42918</v>
      </c>
      <c r="U310" s="11" t="s">
        <v>2291</v>
      </c>
      <c r="V310" s="11" t="s">
        <v>28</v>
      </c>
      <c r="W310" s="11" t="s">
        <v>29</v>
      </c>
      <c r="X310" s="16" t="s">
        <v>2066</v>
      </c>
      <c r="Y310" s="16" t="s">
        <v>2262</v>
      </c>
      <c r="Z310" s="16" t="s">
        <v>2270</v>
      </c>
      <c r="AA310" s="11" t="s">
        <v>2300</v>
      </c>
      <c r="AB310" s="3">
        <f t="shared" si="23"/>
        <v>42829</v>
      </c>
      <c r="AC310" s="3">
        <v>43004</v>
      </c>
      <c r="AD310" s="3">
        <f t="shared" si="24"/>
        <v>43217</v>
      </c>
      <c r="AE310" s="3">
        <v>43325</v>
      </c>
      <c r="AF310" s="11" t="s">
        <v>2293</v>
      </c>
      <c r="AG310" s="3">
        <v>43406</v>
      </c>
      <c r="AH310" s="3"/>
      <c r="AI310" s="4" t="s">
        <v>2502</v>
      </c>
      <c r="AJ310" s="7"/>
      <c r="AK310" s="4" t="s">
        <v>2491</v>
      </c>
      <c r="AL310" s="19"/>
      <c r="AM310" s="19"/>
      <c r="AN310" s="19">
        <v>7609829343</v>
      </c>
      <c r="AO310" s="19">
        <v>7609829343</v>
      </c>
      <c r="AP310" s="19" t="s">
        <v>1537</v>
      </c>
      <c r="AQ310" s="19" t="s">
        <v>1764</v>
      </c>
      <c r="AR310" s="19" t="e">
        <f>VLOOKUP(A310,#REF!,12,0)</f>
        <v>#REF!</v>
      </c>
      <c r="AS310" s="19" t="e">
        <f t="shared" si="25"/>
        <v>#REF!</v>
      </c>
      <c r="AX310" s="19" t="e">
        <v>#N/A</v>
      </c>
      <c r="AY310" s="19" t="b">
        <v>1</v>
      </c>
      <c r="AZ310" s="19">
        <v>6700</v>
      </c>
    </row>
    <row r="311" spans="1:52" ht="15" hidden="1" customHeight="1">
      <c r="A311" s="19" t="s">
        <v>2851</v>
      </c>
      <c r="C311" s="72">
        <f t="shared" si="21"/>
        <v>32726302035</v>
      </c>
      <c r="D311" s="11">
        <v>307</v>
      </c>
      <c r="E311" s="12" t="s">
        <v>25</v>
      </c>
      <c r="F311" s="12" t="s">
        <v>109</v>
      </c>
      <c r="G311" s="4" t="s">
        <v>117</v>
      </c>
      <c r="H311" s="4" t="s">
        <v>237</v>
      </c>
      <c r="I311" s="4" t="s">
        <v>76</v>
      </c>
      <c r="J311" s="6" t="s">
        <v>772</v>
      </c>
      <c r="K311" s="14" t="s">
        <v>1538</v>
      </c>
      <c r="L311" s="15" t="s">
        <v>1765</v>
      </c>
      <c r="M311" s="4" t="str">
        <f t="shared" si="22"/>
        <v>FUR-HARIJANPADA KARANBAHALI SINAPALI</v>
      </c>
      <c r="N311" s="11" t="s">
        <v>26</v>
      </c>
      <c r="O311" s="11">
        <v>20</v>
      </c>
      <c r="P311" s="11">
        <v>0</v>
      </c>
      <c r="Q311" s="35" t="s">
        <v>26</v>
      </c>
      <c r="R311" s="3">
        <v>42675</v>
      </c>
      <c r="S311" s="21">
        <v>42589</v>
      </c>
      <c r="T311" s="3">
        <v>42842</v>
      </c>
      <c r="U311" s="11" t="s">
        <v>2290</v>
      </c>
      <c r="V311" s="11" t="s">
        <v>28</v>
      </c>
      <c r="W311" s="11" t="s">
        <v>29</v>
      </c>
      <c r="X311" s="16" t="s">
        <v>2067</v>
      </c>
      <c r="Y311" s="16" t="s">
        <v>2262</v>
      </c>
      <c r="Z311" s="16" t="s">
        <v>2270</v>
      </c>
      <c r="AA311" s="11" t="s">
        <v>2300</v>
      </c>
      <c r="AB311" s="3">
        <f t="shared" si="23"/>
        <v>42771</v>
      </c>
      <c r="AC311" s="3">
        <v>43004</v>
      </c>
      <c r="AD311" s="3">
        <f t="shared" si="24"/>
        <v>43159</v>
      </c>
      <c r="AE311" s="18">
        <v>43188</v>
      </c>
      <c r="AF311" s="4" t="s">
        <v>2293</v>
      </c>
      <c r="AG311" s="3">
        <v>43406</v>
      </c>
      <c r="AH311" s="3">
        <v>43433</v>
      </c>
      <c r="AI311" s="4" t="s">
        <v>2502</v>
      </c>
      <c r="AJ311" s="7"/>
      <c r="AK311" s="4" t="s">
        <v>2512</v>
      </c>
      <c r="AN311" s="19" t="s">
        <v>3183</v>
      </c>
      <c r="AO311" s="19" t="e">
        <v>#N/A</v>
      </c>
      <c r="AP311" s="19" t="e">
        <v>#N/A</v>
      </c>
      <c r="AQ311" s="19" t="e">
        <v>#N/A</v>
      </c>
      <c r="AR311" s="19" t="e">
        <f>VLOOKUP(A311,#REF!,12,0)</f>
        <v>#REF!</v>
      </c>
      <c r="AS311" s="19" t="e">
        <f t="shared" si="25"/>
        <v>#REF!</v>
      </c>
      <c r="AX311" s="19" t="e">
        <v>#N/A</v>
      </c>
      <c r="AY311" s="19" t="b">
        <v>1</v>
      </c>
      <c r="AZ311" s="19">
        <v>7800</v>
      </c>
    </row>
    <row r="312" spans="1:52" s="10" customFormat="1" ht="15" hidden="1" customHeight="1">
      <c r="A312" s="19" t="s">
        <v>2852</v>
      </c>
      <c r="B312" s="19"/>
      <c r="C312" s="72">
        <f t="shared" si="21"/>
        <v>33557242806</v>
      </c>
      <c r="D312" s="11">
        <v>308</v>
      </c>
      <c r="E312" s="12" t="s">
        <v>25</v>
      </c>
      <c r="F312" s="12" t="s">
        <v>109</v>
      </c>
      <c r="G312" s="4" t="s">
        <v>117</v>
      </c>
      <c r="H312" s="4" t="s">
        <v>294</v>
      </c>
      <c r="I312" s="4" t="s">
        <v>773</v>
      </c>
      <c r="J312" s="6" t="s">
        <v>705</v>
      </c>
      <c r="K312" s="14" t="s">
        <v>3185</v>
      </c>
      <c r="L312" s="15" t="s">
        <v>1766</v>
      </c>
      <c r="M312" s="4" t="str">
        <f t="shared" si="22"/>
        <v>KULIADONGRI-II KARANBAHALI SINAPALI</v>
      </c>
      <c r="N312" s="11" t="s">
        <v>26</v>
      </c>
      <c r="O312" s="11">
        <v>25</v>
      </c>
      <c r="P312" s="11">
        <v>0</v>
      </c>
      <c r="Q312" s="35" t="s">
        <v>26</v>
      </c>
      <c r="R312" s="3">
        <v>42676</v>
      </c>
      <c r="S312" s="21">
        <v>42593</v>
      </c>
      <c r="T312" s="3">
        <f>S312+255</f>
        <v>42848</v>
      </c>
      <c r="U312" s="11" t="s">
        <v>2291</v>
      </c>
      <c r="V312" s="11" t="s">
        <v>28</v>
      </c>
      <c r="W312" s="11" t="s">
        <v>29</v>
      </c>
      <c r="X312" s="22" t="s">
        <v>2068</v>
      </c>
      <c r="Y312" s="16" t="s">
        <v>2262</v>
      </c>
      <c r="Z312" s="16" t="s">
        <v>2270</v>
      </c>
      <c r="AA312" s="11" t="s">
        <v>2300</v>
      </c>
      <c r="AB312" s="3">
        <f t="shared" si="23"/>
        <v>42775</v>
      </c>
      <c r="AC312" s="3">
        <v>43004</v>
      </c>
      <c r="AD312" s="3">
        <f t="shared" si="24"/>
        <v>43163</v>
      </c>
      <c r="AE312" s="21">
        <v>43279</v>
      </c>
      <c r="AF312" s="4" t="s">
        <v>2293</v>
      </c>
      <c r="AG312" s="3">
        <v>43406</v>
      </c>
      <c r="AH312" s="108">
        <v>43406</v>
      </c>
      <c r="AI312" s="4" t="s">
        <v>2502</v>
      </c>
      <c r="AJ312" s="7"/>
      <c r="AK312" s="4" t="s">
        <v>2512</v>
      </c>
      <c r="AL312" s="19"/>
      <c r="AM312" s="19"/>
      <c r="AN312" s="19" t="s">
        <v>3184</v>
      </c>
      <c r="AO312" s="19" t="e">
        <v>#N/A</v>
      </c>
      <c r="AP312" s="19" t="e">
        <v>#N/A</v>
      </c>
      <c r="AQ312" s="19" t="e">
        <v>#N/A</v>
      </c>
      <c r="AR312" s="19" t="e">
        <f>VLOOKUP(A312,#REF!,12,0)</f>
        <v>#REF!</v>
      </c>
      <c r="AS312" s="19" t="e">
        <f t="shared" si="25"/>
        <v>#REF!</v>
      </c>
      <c r="AX312" s="19" t="e">
        <v>#N/A</v>
      </c>
      <c r="AY312" s="19" t="b">
        <v>1</v>
      </c>
      <c r="AZ312" s="19">
        <v>8900</v>
      </c>
    </row>
    <row r="313" spans="1:52" s="10" customFormat="1" ht="15" hidden="1" customHeight="1">
      <c r="A313" s="19" t="s">
        <v>2853</v>
      </c>
      <c r="B313" s="19"/>
      <c r="C313" s="72">
        <f t="shared" si="21"/>
        <v>33844078213</v>
      </c>
      <c r="D313" s="11">
        <v>309</v>
      </c>
      <c r="E313" s="12" t="s">
        <v>25</v>
      </c>
      <c r="F313" s="12" t="s">
        <v>109</v>
      </c>
      <c r="G313" s="4" t="s">
        <v>117</v>
      </c>
      <c r="H313" s="4" t="s">
        <v>239</v>
      </c>
      <c r="I313" s="4" t="s">
        <v>774</v>
      </c>
      <c r="J313" s="6" t="s">
        <v>775</v>
      </c>
      <c r="K313" s="14"/>
      <c r="L313" s="15" t="s">
        <v>1767</v>
      </c>
      <c r="M313" s="4" t="str">
        <f t="shared" si="22"/>
        <v>TILEIMAL KARANBAHALI SINAPALI</v>
      </c>
      <c r="N313" s="11" t="s">
        <v>26</v>
      </c>
      <c r="O313" s="11">
        <v>24</v>
      </c>
      <c r="P313" s="11">
        <v>0</v>
      </c>
      <c r="Q313" s="35" t="s">
        <v>26</v>
      </c>
      <c r="R313" s="3">
        <v>42699</v>
      </c>
      <c r="S313" s="21">
        <v>42541</v>
      </c>
      <c r="T313" s="3">
        <v>42935</v>
      </c>
      <c r="U313" s="11" t="s">
        <v>2291</v>
      </c>
      <c r="V313" s="11" t="s">
        <v>28</v>
      </c>
      <c r="W313" s="11" t="s">
        <v>29</v>
      </c>
      <c r="X313" s="16" t="s">
        <v>2069</v>
      </c>
      <c r="Y313" s="16" t="s">
        <v>2262</v>
      </c>
      <c r="Z313" s="16" t="s">
        <v>2270</v>
      </c>
      <c r="AA313" s="11" t="s">
        <v>2300</v>
      </c>
      <c r="AB313" s="3">
        <f t="shared" si="23"/>
        <v>42723</v>
      </c>
      <c r="AC313" s="21">
        <v>43004</v>
      </c>
      <c r="AD313" s="3">
        <f t="shared" si="24"/>
        <v>43111</v>
      </c>
      <c r="AE313" s="18">
        <v>43188</v>
      </c>
      <c r="AF313" s="4" t="s">
        <v>2293</v>
      </c>
      <c r="AG313" s="3">
        <v>43406</v>
      </c>
      <c r="AH313" s="3">
        <v>43564</v>
      </c>
      <c r="AI313" s="4" t="s">
        <v>2502</v>
      </c>
      <c r="AJ313" s="7"/>
      <c r="AK313" s="4" t="s">
        <v>2512</v>
      </c>
      <c r="AL313" s="19"/>
      <c r="AM313" s="19"/>
      <c r="AN313" s="19" t="s">
        <v>3186</v>
      </c>
      <c r="AO313" s="19" t="e">
        <v>#N/A</v>
      </c>
      <c r="AP313" s="19" t="e">
        <v>#N/A</v>
      </c>
      <c r="AQ313" s="19" t="e">
        <v>#N/A</v>
      </c>
      <c r="AR313" s="19" t="e">
        <f>VLOOKUP(A313,#REF!,12,0)</f>
        <v>#REF!</v>
      </c>
      <c r="AS313" s="19" t="e">
        <f t="shared" si="25"/>
        <v>#REF!</v>
      </c>
      <c r="AX313" s="19" t="e">
        <v>#N/A</v>
      </c>
      <c r="AY313" s="19" t="b">
        <v>1</v>
      </c>
      <c r="AZ313" s="19">
        <v>0</v>
      </c>
    </row>
    <row r="314" spans="1:52" ht="15" hidden="1" customHeight="1">
      <c r="A314" s="19" t="s">
        <v>2854</v>
      </c>
      <c r="C314" s="72">
        <f t="shared" si="21"/>
        <v>35419500330</v>
      </c>
      <c r="D314" s="11">
        <v>310</v>
      </c>
      <c r="E314" s="12" t="s">
        <v>25</v>
      </c>
      <c r="F314" s="12" t="s">
        <v>109</v>
      </c>
      <c r="G314" s="4" t="s">
        <v>117</v>
      </c>
      <c r="H314" s="4" t="s">
        <v>239</v>
      </c>
      <c r="I314" s="4" t="s">
        <v>776</v>
      </c>
      <c r="J314" s="6" t="s">
        <v>777</v>
      </c>
      <c r="K314" s="14" t="s">
        <v>3188</v>
      </c>
      <c r="L314" s="15" t="s">
        <v>3189</v>
      </c>
      <c r="M314" s="4" t="str">
        <f t="shared" si="22"/>
        <v>TILEIMAL KARANBAHALI SINAPALI</v>
      </c>
      <c r="N314" s="11" t="s">
        <v>26</v>
      </c>
      <c r="O314" s="11">
        <v>24</v>
      </c>
      <c r="P314" s="11">
        <v>0</v>
      </c>
      <c r="Q314" s="35" t="s">
        <v>26</v>
      </c>
      <c r="R314" s="3">
        <v>42727</v>
      </c>
      <c r="S314" s="21">
        <v>42571</v>
      </c>
      <c r="T314" s="3">
        <v>42849</v>
      </c>
      <c r="U314" s="11" t="s">
        <v>2290</v>
      </c>
      <c r="V314" s="11" t="s">
        <v>28</v>
      </c>
      <c r="W314" s="11" t="s">
        <v>29</v>
      </c>
      <c r="X314" s="16" t="s">
        <v>2070</v>
      </c>
      <c r="Y314" s="16" t="s">
        <v>2262</v>
      </c>
      <c r="Z314" s="16" t="s">
        <v>2270</v>
      </c>
      <c r="AA314" s="11" t="s">
        <v>2300</v>
      </c>
      <c r="AB314" s="3">
        <f t="shared" si="23"/>
        <v>42753</v>
      </c>
      <c r="AC314" s="3">
        <v>43004</v>
      </c>
      <c r="AD314" s="3">
        <f t="shared" si="24"/>
        <v>43141</v>
      </c>
      <c r="AE314" s="18">
        <v>43188</v>
      </c>
      <c r="AF314" s="4" t="s">
        <v>2293</v>
      </c>
      <c r="AG314" s="3">
        <v>43406</v>
      </c>
      <c r="AH314" s="108">
        <v>43406</v>
      </c>
      <c r="AI314" s="4" t="s">
        <v>2502</v>
      </c>
      <c r="AJ314" s="7"/>
      <c r="AK314" s="4" t="s">
        <v>2512</v>
      </c>
      <c r="AN314" s="19" t="s">
        <v>3187</v>
      </c>
      <c r="AO314" s="19" t="e">
        <v>#N/A</v>
      </c>
      <c r="AP314" s="19" t="e">
        <v>#N/A</v>
      </c>
      <c r="AQ314" s="19" t="e">
        <v>#N/A</v>
      </c>
      <c r="AR314" s="19" t="e">
        <f>VLOOKUP(A314,#REF!,12,0)</f>
        <v>#REF!</v>
      </c>
      <c r="AS314" s="19" t="e">
        <f t="shared" si="25"/>
        <v>#REF!</v>
      </c>
      <c r="AX314" s="19" t="e">
        <v>#N/A</v>
      </c>
      <c r="AY314" s="19" t="b">
        <v>1</v>
      </c>
      <c r="AZ314" s="19">
        <v>1100</v>
      </c>
    </row>
    <row r="315" spans="1:52" s="10" customFormat="1" ht="15" hidden="1" customHeight="1">
      <c r="A315" s="19" t="s">
        <v>2855</v>
      </c>
      <c r="B315" s="19"/>
      <c r="C315" s="72">
        <f t="shared" si="21"/>
        <v>35938432040</v>
      </c>
      <c r="D315" s="11">
        <v>311</v>
      </c>
      <c r="E315" s="12" t="s">
        <v>25</v>
      </c>
      <c r="F315" s="12" t="s">
        <v>109</v>
      </c>
      <c r="G315" s="4" t="s">
        <v>117</v>
      </c>
      <c r="H315" s="4" t="s">
        <v>240</v>
      </c>
      <c r="I315" s="4" t="s">
        <v>778</v>
      </c>
      <c r="J315" s="12" t="s">
        <v>779</v>
      </c>
      <c r="K315" s="33" t="s">
        <v>3191</v>
      </c>
      <c r="L315" s="34" t="s">
        <v>1768</v>
      </c>
      <c r="M315" s="4" t="str">
        <f t="shared" si="22"/>
        <v>FURSUND KARANBAHALI SINAPALI</v>
      </c>
      <c r="N315" s="11" t="s">
        <v>26</v>
      </c>
      <c r="O315" s="11">
        <v>23</v>
      </c>
      <c r="P315" s="11">
        <v>0</v>
      </c>
      <c r="Q315" s="35" t="s">
        <v>26</v>
      </c>
      <c r="R315" s="3">
        <v>42657</v>
      </c>
      <c r="S315" s="31">
        <v>42576</v>
      </c>
      <c r="T315" s="3">
        <v>42842</v>
      </c>
      <c r="U315" s="11" t="s">
        <v>2290</v>
      </c>
      <c r="V315" s="11" t="s">
        <v>28</v>
      </c>
      <c r="W315" s="11" t="s">
        <v>29</v>
      </c>
      <c r="X315" s="16" t="s">
        <v>2071</v>
      </c>
      <c r="Y315" s="16" t="s">
        <v>2262</v>
      </c>
      <c r="Z315" s="16" t="s">
        <v>2270</v>
      </c>
      <c r="AA315" s="11" t="s">
        <v>2300</v>
      </c>
      <c r="AB315" s="3">
        <f t="shared" si="23"/>
        <v>42758</v>
      </c>
      <c r="AC315" s="3">
        <v>43004</v>
      </c>
      <c r="AD315" s="3">
        <f t="shared" si="24"/>
        <v>43146</v>
      </c>
      <c r="AE315" s="3">
        <v>43325</v>
      </c>
      <c r="AF315" s="11" t="s">
        <v>2293</v>
      </c>
      <c r="AG315" s="3">
        <v>43433</v>
      </c>
      <c r="AH315" s="3">
        <v>43433</v>
      </c>
      <c r="AI315" s="4" t="s">
        <v>2502</v>
      </c>
      <c r="AJ315" s="4"/>
      <c r="AK315" s="4" t="s">
        <v>2512</v>
      </c>
      <c r="AL315" s="19"/>
      <c r="AM315" s="19"/>
      <c r="AN315" s="19" t="s">
        <v>3190</v>
      </c>
      <c r="AO315" s="19" t="e">
        <v>#N/A</v>
      </c>
      <c r="AP315" s="19" t="e">
        <v>#N/A</v>
      </c>
      <c r="AQ315" s="19" t="e">
        <v>#N/A</v>
      </c>
      <c r="AR315" s="19" t="e">
        <f>VLOOKUP(A315,#REF!,12,0)</f>
        <v>#REF!</v>
      </c>
      <c r="AS315" s="19" t="e">
        <f t="shared" si="25"/>
        <v>#REF!</v>
      </c>
      <c r="AX315" s="19" t="e">
        <v>#N/A</v>
      </c>
      <c r="AY315" s="19" t="b">
        <v>1</v>
      </c>
      <c r="AZ315" s="19">
        <v>2200</v>
      </c>
    </row>
    <row r="316" spans="1:52" s="10" customFormat="1" ht="15" hidden="1" customHeight="1">
      <c r="A316" s="19" t="s">
        <v>2856</v>
      </c>
      <c r="B316" s="19"/>
      <c r="C316" s="72">
        <f t="shared" si="21"/>
        <v>36498737813</v>
      </c>
      <c r="D316" s="11">
        <v>312</v>
      </c>
      <c r="E316" s="12" t="s">
        <v>25</v>
      </c>
      <c r="F316" s="12" t="s">
        <v>109</v>
      </c>
      <c r="G316" s="4" t="s">
        <v>117</v>
      </c>
      <c r="H316" s="4" t="s">
        <v>237</v>
      </c>
      <c r="I316" s="4" t="s">
        <v>780</v>
      </c>
      <c r="J316" s="6" t="s">
        <v>781</v>
      </c>
      <c r="K316" s="14" t="s">
        <v>1539</v>
      </c>
      <c r="L316" s="15" t="s">
        <v>1769</v>
      </c>
      <c r="M316" s="4" t="str">
        <f t="shared" si="22"/>
        <v>FUR-HARIJANPADA KARANBAHALI SINAPALI</v>
      </c>
      <c r="N316" s="11" t="s">
        <v>26</v>
      </c>
      <c r="O316" s="11">
        <v>25</v>
      </c>
      <c r="P316" s="11">
        <v>0</v>
      </c>
      <c r="Q316" s="35" t="s">
        <v>26</v>
      </c>
      <c r="R316" s="3">
        <v>42675</v>
      </c>
      <c r="S316" s="31">
        <v>42608</v>
      </c>
      <c r="T316" s="3">
        <f>S316+255</f>
        <v>42863</v>
      </c>
      <c r="U316" s="11" t="s">
        <v>2290</v>
      </c>
      <c r="V316" s="11" t="s">
        <v>28</v>
      </c>
      <c r="W316" s="11" t="s">
        <v>29</v>
      </c>
      <c r="X316" s="16" t="s">
        <v>2072</v>
      </c>
      <c r="Y316" s="16" t="s">
        <v>2262</v>
      </c>
      <c r="Z316" s="16" t="s">
        <v>2270</v>
      </c>
      <c r="AA316" s="11" t="s">
        <v>2300</v>
      </c>
      <c r="AB316" s="3">
        <f t="shared" si="23"/>
        <v>42790</v>
      </c>
      <c r="AC316" s="21">
        <v>43004</v>
      </c>
      <c r="AD316" s="3">
        <f t="shared" si="24"/>
        <v>43178</v>
      </c>
      <c r="AE316" s="21">
        <v>43279</v>
      </c>
      <c r="AF316" s="4" t="s">
        <v>2293</v>
      </c>
      <c r="AG316" s="3">
        <v>43433</v>
      </c>
      <c r="AH316" s="3">
        <v>43433</v>
      </c>
      <c r="AI316" s="4" t="s">
        <v>2502</v>
      </c>
      <c r="AJ316" s="7"/>
      <c r="AK316" s="4" t="s">
        <v>2512</v>
      </c>
      <c r="AL316" s="19"/>
      <c r="AM316" s="19"/>
      <c r="AN316" s="19" t="s">
        <v>3192</v>
      </c>
      <c r="AO316" s="19" t="e">
        <v>#N/A</v>
      </c>
      <c r="AP316" s="19" t="e">
        <v>#N/A</v>
      </c>
      <c r="AQ316" s="19" t="e">
        <v>#N/A</v>
      </c>
      <c r="AR316" s="19" t="e">
        <f>VLOOKUP(A316,#REF!,12,0)</f>
        <v>#REF!</v>
      </c>
      <c r="AS316" s="19" t="e">
        <f t="shared" si="25"/>
        <v>#REF!</v>
      </c>
      <c r="AX316" s="19" t="e">
        <v>#N/A</v>
      </c>
      <c r="AY316" s="19" t="b">
        <v>1</v>
      </c>
      <c r="AZ316" s="19">
        <v>3300</v>
      </c>
    </row>
    <row r="317" spans="1:52" s="10" customFormat="1" ht="15" hidden="1" customHeight="1">
      <c r="A317" s="19" t="s">
        <v>2857</v>
      </c>
      <c r="B317" s="19"/>
      <c r="C317" s="72">
        <f t="shared" si="21"/>
        <v>36499193042</v>
      </c>
      <c r="D317" s="11">
        <v>313</v>
      </c>
      <c r="E317" s="12" t="s">
        <v>25</v>
      </c>
      <c r="F317" s="12" t="s">
        <v>109</v>
      </c>
      <c r="G317" s="4" t="s">
        <v>117</v>
      </c>
      <c r="H317" s="4" t="s">
        <v>241</v>
      </c>
      <c r="I317" s="4" t="s">
        <v>69</v>
      </c>
      <c r="J317" s="12" t="s">
        <v>782</v>
      </c>
      <c r="K317" s="33"/>
      <c r="L317" s="34" t="s">
        <v>1770</v>
      </c>
      <c r="M317" s="4" t="str">
        <f t="shared" si="22"/>
        <v>JHA-MALPADA-III KARANBAHALI SINAPALI</v>
      </c>
      <c r="N317" s="11" t="s">
        <v>26</v>
      </c>
      <c r="O317" s="11">
        <v>21</v>
      </c>
      <c r="P317" s="11">
        <v>0</v>
      </c>
      <c r="Q317" s="35" t="s">
        <v>26</v>
      </c>
      <c r="R317" s="3">
        <v>42717</v>
      </c>
      <c r="S317" s="31">
        <v>42632</v>
      </c>
      <c r="T317" s="3">
        <v>42900</v>
      </c>
      <c r="U317" s="11" t="s">
        <v>2290</v>
      </c>
      <c r="V317" s="11" t="s">
        <v>28</v>
      </c>
      <c r="W317" s="11" t="s">
        <v>29</v>
      </c>
      <c r="X317" s="16" t="s">
        <v>2073</v>
      </c>
      <c r="Y317" s="16" t="s">
        <v>2262</v>
      </c>
      <c r="Z317" s="16" t="s">
        <v>2270</v>
      </c>
      <c r="AA317" s="11" t="s">
        <v>2300</v>
      </c>
      <c r="AB317" s="3">
        <f t="shared" si="23"/>
        <v>42814</v>
      </c>
      <c r="AC317" s="3">
        <v>43004</v>
      </c>
      <c r="AD317" s="3">
        <f t="shared" si="24"/>
        <v>43202</v>
      </c>
      <c r="AE317" s="3">
        <v>43325</v>
      </c>
      <c r="AF317" s="11" t="s">
        <v>2293</v>
      </c>
      <c r="AG317" s="3">
        <v>43433</v>
      </c>
      <c r="AH317" s="3">
        <v>43406</v>
      </c>
      <c r="AI317" s="4" t="s">
        <v>2502</v>
      </c>
      <c r="AJ317" s="4"/>
      <c r="AK317" s="4" t="s">
        <v>2512</v>
      </c>
      <c r="AL317" s="19"/>
      <c r="AM317" s="19"/>
      <c r="AN317" s="19"/>
      <c r="AO317" s="19" t="e">
        <v>#N/A</v>
      </c>
      <c r="AP317" s="19" t="e">
        <v>#N/A</v>
      </c>
      <c r="AQ317" s="19" t="e">
        <v>#N/A</v>
      </c>
      <c r="AR317" s="19" t="e">
        <f>VLOOKUP(A317,#REF!,12,0)</f>
        <v>#REF!</v>
      </c>
      <c r="AS317" s="19" t="e">
        <f t="shared" si="25"/>
        <v>#REF!</v>
      </c>
      <c r="AX317" s="19" t="e">
        <v>#N/A</v>
      </c>
      <c r="AY317" s="19" t="b">
        <v>1</v>
      </c>
      <c r="AZ317" s="19">
        <v>4400</v>
      </c>
    </row>
    <row r="318" spans="1:52" s="10" customFormat="1" ht="15" hidden="1" customHeight="1">
      <c r="A318" s="19" t="s">
        <v>2858</v>
      </c>
      <c r="B318" s="19"/>
      <c r="C318" s="72">
        <f t="shared" si="21"/>
        <v>31833571013</v>
      </c>
      <c r="D318" s="11">
        <v>314</v>
      </c>
      <c r="E318" s="12" t="s">
        <v>25</v>
      </c>
      <c r="F318" s="12" t="s">
        <v>109</v>
      </c>
      <c r="G318" s="4" t="s">
        <v>113</v>
      </c>
      <c r="H318" s="4" t="s">
        <v>324</v>
      </c>
      <c r="I318" s="4" t="s">
        <v>87</v>
      </c>
      <c r="J318" s="6" t="s">
        <v>783</v>
      </c>
      <c r="K318" s="14" t="s">
        <v>1540</v>
      </c>
      <c r="L318" s="15" t="s">
        <v>1771</v>
      </c>
      <c r="M318" s="4" t="str">
        <f t="shared" si="22"/>
        <v>KATHIBADI KENDUMUNDA SINAPALI</v>
      </c>
      <c r="N318" s="11" t="s">
        <v>26</v>
      </c>
      <c r="O318" s="11">
        <v>21</v>
      </c>
      <c r="P318" s="11">
        <v>0</v>
      </c>
      <c r="Q318" s="35" t="s">
        <v>26</v>
      </c>
      <c r="R318" s="3">
        <v>42657</v>
      </c>
      <c r="S318" s="21">
        <v>42557</v>
      </c>
      <c r="T318" s="3">
        <f>S318+255</f>
        <v>42812</v>
      </c>
      <c r="U318" s="11" t="s">
        <v>2290</v>
      </c>
      <c r="V318" s="11" t="s">
        <v>28</v>
      </c>
      <c r="W318" s="11" t="s">
        <v>29</v>
      </c>
      <c r="X318" s="16" t="s">
        <v>2074</v>
      </c>
      <c r="Y318" s="16" t="s">
        <v>2262</v>
      </c>
      <c r="Z318" s="16" t="s">
        <v>2270</v>
      </c>
      <c r="AA318" s="11" t="s">
        <v>2300</v>
      </c>
      <c r="AB318" s="3">
        <f t="shared" si="23"/>
        <v>42739</v>
      </c>
      <c r="AC318" s="3">
        <v>43004</v>
      </c>
      <c r="AD318" s="3">
        <f t="shared" si="24"/>
        <v>43127</v>
      </c>
      <c r="AE318" s="21">
        <v>43279</v>
      </c>
      <c r="AF318" s="4" t="s">
        <v>2293</v>
      </c>
      <c r="AG318" s="3">
        <v>43406</v>
      </c>
      <c r="AH318" s="3"/>
      <c r="AI318" s="4" t="s">
        <v>2502</v>
      </c>
      <c r="AJ318" s="7"/>
      <c r="AK318" s="4" t="s">
        <v>2491</v>
      </c>
      <c r="AL318" s="19"/>
      <c r="AM318" s="19"/>
      <c r="AN318" s="19"/>
      <c r="AO318" s="19" t="e">
        <v>#N/A</v>
      </c>
      <c r="AP318" s="19" t="e">
        <v>#N/A</v>
      </c>
      <c r="AQ318" s="19" t="e">
        <v>#N/A</v>
      </c>
      <c r="AR318" s="19" t="e">
        <f>VLOOKUP(A318,#REF!,12,0)</f>
        <v>#REF!</v>
      </c>
      <c r="AS318" s="19" t="e">
        <f t="shared" si="25"/>
        <v>#REF!</v>
      </c>
      <c r="AX318" s="19" t="e">
        <v>#N/A</v>
      </c>
      <c r="AY318" s="19" t="b">
        <v>1</v>
      </c>
      <c r="AZ318" s="19">
        <v>5500</v>
      </c>
    </row>
    <row r="319" spans="1:52" ht="15" hidden="1" customHeight="1">
      <c r="A319" s="19" t="s">
        <v>2859</v>
      </c>
      <c r="C319" s="72">
        <f t="shared" si="21"/>
        <v>31967271915</v>
      </c>
      <c r="D319" s="11">
        <v>315</v>
      </c>
      <c r="E319" s="12" t="s">
        <v>25</v>
      </c>
      <c r="F319" s="12" t="s">
        <v>109</v>
      </c>
      <c r="G319" s="4" t="s">
        <v>113</v>
      </c>
      <c r="H319" s="4" t="s">
        <v>223</v>
      </c>
      <c r="I319" s="4" t="s">
        <v>784</v>
      </c>
      <c r="J319" s="12" t="s">
        <v>785</v>
      </c>
      <c r="K319" s="33" t="s">
        <v>1541</v>
      </c>
      <c r="L319" s="34" t="s">
        <v>1772</v>
      </c>
      <c r="M319" s="4" t="str">
        <f t="shared" si="22"/>
        <v>KURLUBHATA KENDUMUNDA SINAPALI</v>
      </c>
      <c r="N319" s="11" t="s">
        <v>26</v>
      </c>
      <c r="O319" s="11">
        <v>25</v>
      </c>
      <c r="P319" s="11">
        <v>1</v>
      </c>
      <c r="Q319" s="35" t="s">
        <v>26</v>
      </c>
      <c r="R319" s="3">
        <v>42865</v>
      </c>
      <c r="S319" s="3">
        <v>42785</v>
      </c>
      <c r="T319" s="3">
        <v>43055</v>
      </c>
      <c r="U319" s="11" t="s">
        <v>2290</v>
      </c>
      <c r="V319" s="11" t="s">
        <v>28</v>
      </c>
      <c r="W319" s="11" t="s">
        <v>29</v>
      </c>
      <c r="X319" s="16" t="s">
        <v>2075</v>
      </c>
      <c r="Y319" s="16" t="s">
        <v>2262</v>
      </c>
      <c r="Z319" s="16" t="s">
        <v>2270</v>
      </c>
      <c r="AA319" s="11" t="s">
        <v>2300</v>
      </c>
      <c r="AB319" s="3">
        <f t="shared" si="23"/>
        <v>42967</v>
      </c>
      <c r="AC319" s="3">
        <v>43004</v>
      </c>
      <c r="AD319" s="3">
        <f t="shared" si="24"/>
        <v>43355</v>
      </c>
      <c r="AE319" s="3">
        <v>43409</v>
      </c>
      <c r="AF319" s="11" t="s">
        <v>2293</v>
      </c>
      <c r="AG319" s="3">
        <v>43433</v>
      </c>
      <c r="AH319" s="3">
        <v>43433</v>
      </c>
      <c r="AI319" s="4" t="s">
        <v>2502</v>
      </c>
      <c r="AJ319" s="7"/>
      <c r="AK319" s="4" t="s">
        <v>2512</v>
      </c>
      <c r="AO319" s="19" t="e">
        <v>#N/A</v>
      </c>
      <c r="AP319" s="19" t="e">
        <v>#N/A</v>
      </c>
      <c r="AQ319" s="19" t="e">
        <v>#N/A</v>
      </c>
      <c r="AR319" s="19" t="e">
        <f>VLOOKUP(A319,#REF!,12,0)</f>
        <v>#REF!</v>
      </c>
      <c r="AS319" s="19" t="e">
        <f t="shared" si="25"/>
        <v>#REF!</v>
      </c>
      <c r="AX319" s="19" t="e">
        <v>#N/A</v>
      </c>
      <c r="AY319" s="19" t="b">
        <v>1</v>
      </c>
      <c r="AZ319" s="19">
        <v>6600</v>
      </c>
    </row>
    <row r="320" spans="1:52" ht="15" hidden="1" customHeight="1">
      <c r="A320" s="19" t="s">
        <v>2860</v>
      </c>
      <c r="C320" s="72">
        <f t="shared" si="21"/>
        <v>31967294263</v>
      </c>
      <c r="D320" s="11">
        <v>316</v>
      </c>
      <c r="E320" s="12" t="s">
        <v>25</v>
      </c>
      <c r="F320" s="12" t="s">
        <v>109</v>
      </c>
      <c r="G320" s="4" t="s">
        <v>113</v>
      </c>
      <c r="H320" s="4" t="s">
        <v>243</v>
      </c>
      <c r="I320" s="4" t="s">
        <v>786</v>
      </c>
      <c r="J320" s="6" t="s">
        <v>787</v>
      </c>
      <c r="K320" s="14" t="s">
        <v>1542</v>
      </c>
      <c r="L320" s="15" t="s">
        <v>1773</v>
      </c>
      <c r="M320" s="4" t="str">
        <f t="shared" si="22"/>
        <v>HALDIMUNDA KENDUMUNDA SINAPALI</v>
      </c>
      <c r="N320" s="11" t="s">
        <v>26</v>
      </c>
      <c r="O320" s="11">
        <v>29</v>
      </c>
      <c r="P320" s="11">
        <v>1</v>
      </c>
      <c r="Q320" s="35" t="s">
        <v>26</v>
      </c>
      <c r="R320" s="3">
        <v>42678</v>
      </c>
      <c r="S320" s="21">
        <v>42589</v>
      </c>
      <c r="T320" s="3">
        <f>S320+255</f>
        <v>42844</v>
      </c>
      <c r="U320" s="11" t="s">
        <v>2290</v>
      </c>
      <c r="V320" s="11" t="s">
        <v>28</v>
      </c>
      <c r="W320" s="11" t="s">
        <v>29</v>
      </c>
      <c r="X320" s="16" t="s">
        <v>2076</v>
      </c>
      <c r="Y320" s="16" t="s">
        <v>2262</v>
      </c>
      <c r="Z320" s="16" t="s">
        <v>2270</v>
      </c>
      <c r="AA320" s="11" t="s">
        <v>2300</v>
      </c>
      <c r="AB320" s="3">
        <f t="shared" si="23"/>
        <v>42771</v>
      </c>
      <c r="AC320" s="21">
        <v>43004</v>
      </c>
      <c r="AD320" s="3">
        <f t="shared" si="24"/>
        <v>43159</v>
      </c>
      <c r="AE320" s="21">
        <v>43279</v>
      </c>
      <c r="AF320" s="4" t="s">
        <v>2293</v>
      </c>
      <c r="AG320" s="3">
        <v>43406</v>
      </c>
      <c r="AH320" s="3">
        <v>43433</v>
      </c>
      <c r="AI320" s="4" t="s">
        <v>2502</v>
      </c>
      <c r="AJ320" s="4"/>
      <c r="AK320" s="4" t="s">
        <v>2512</v>
      </c>
      <c r="AO320" s="19" t="e">
        <v>#N/A</v>
      </c>
      <c r="AP320" s="19" t="e">
        <v>#N/A</v>
      </c>
      <c r="AQ320" s="19" t="e">
        <v>#N/A</v>
      </c>
      <c r="AR320" s="19" t="e">
        <f>VLOOKUP(A320,#REF!,12,0)</f>
        <v>#REF!</v>
      </c>
      <c r="AS320" s="19" t="e">
        <f t="shared" si="25"/>
        <v>#REF!</v>
      </c>
      <c r="AX320" s="19" t="e">
        <v>#N/A</v>
      </c>
      <c r="AY320" s="19" t="b">
        <v>1</v>
      </c>
      <c r="AZ320" s="19">
        <v>7700</v>
      </c>
    </row>
    <row r="321" spans="1:52" ht="15" hidden="1" customHeight="1">
      <c r="A321" s="19" t="s">
        <v>2861</v>
      </c>
      <c r="C321" s="72">
        <f t="shared" si="21"/>
        <v>32039890933</v>
      </c>
      <c r="D321" s="11">
        <v>317</v>
      </c>
      <c r="E321" s="12" t="s">
        <v>25</v>
      </c>
      <c r="F321" s="12" t="s">
        <v>109</v>
      </c>
      <c r="G321" s="4" t="s">
        <v>113</v>
      </c>
      <c r="H321" s="4" t="s">
        <v>223</v>
      </c>
      <c r="I321" s="4" t="s">
        <v>727</v>
      </c>
      <c r="J321" s="6" t="s">
        <v>788</v>
      </c>
      <c r="K321" s="14" t="s">
        <v>1543</v>
      </c>
      <c r="L321" s="15" t="s">
        <v>1774</v>
      </c>
      <c r="M321" s="4" t="str">
        <f t="shared" si="22"/>
        <v>KURLUBHATA KENDUMUNDA SINAPALI</v>
      </c>
      <c r="N321" s="11" t="s">
        <v>26</v>
      </c>
      <c r="O321" s="11">
        <v>29</v>
      </c>
      <c r="P321" s="11">
        <v>1</v>
      </c>
      <c r="Q321" s="35" t="s">
        <v>26</v>
      </c>
      <c r="R321" s="3">
        <v>42647</v>
      </c>
      <c r="S321" s="32">
        <v>42570</v>
      </c>
      <c r="T321" s="3">
        <f>S321+255</f>
        <v>42825</v>
      </c>
      <c r="U321" s="11" t="s">
        <v>2290</v>
      </c>
      <c r="V321" s="11" t="s">
        <v>28</v>
      </c>
      <c r="W321" s="11" t="s">
        <v>29</v>
      </c>
      <c r="X321" s="16" t="s">
        <v>2077</v>
      </c>
      <c r="Y321" s="16" t="s">
        <v>2262</v>
      </c>
      <c r="Z321" s="16" t="s">
        <v>2270</v>
      </c>
      <c r="AA321" s="11" t="s">
        <v>2300</v>
      </c>
      <c r="AB321" s="3">
        <f t="shared" si="23"/>
        <v>42752</v>
      </c>
      <c r="AC321" s="21">
        <v>43004</v>
      </c>
      <c r="AD321" s="3">
        <f t="shared" si="24"/>
        <v>43140</v>
      </c>
      <c r="AE321" s="21">
        <v>43279</v>
      </c>
      <c r="AF321" s="4" t="s">
        <v>2293</v>
      </c>
      <c r="AG321" s="3">
        <v>43406</v>
      </c>
      <c r="AH321" s="3">
        <v>43406</v>
      </c>
      <c r="AI321" s="4" t="s">
        <v>2502</v>
      </c>
      <c r="AJ321" s="7"/>
      <c r="AK321" s="4" t="s">
        <v>2512</v>
      </c>
      <c r="AO321" s="19" t="e">
        <v>#N/A</v>
      </c>
      <c r="AP321" s="19" t="e">
        <v>#N/A</v>
      </c>
      <c r="AQ321" s="19" t="e">
        <v>#N/A</v>
      </c>
      <c r="AR321" s="19" t="e">
        <f>VLOOKUP(A321,#REF!,12,0)</f>
        <v>#REF!</v>
      </c>
      <c r="AS321" s="19" t="e">
        <f t="shared" si="25"/>
        <v>#REF!</v>
      </c>
      <c r="AX321" s="19" t="e">
        <v>#N/A</v>
      </c>
      <c r="AY321" s="19" t="b">
        <v>1</v>
      </c>
      <c r="AZ321" s="19">
        <v>8800</v>
      </c>
    </row>
    <row r="322" spans="1:52" s="10" customFormat="1" ht="15" hidden="1" customHeight="1">
      <c r="A322" s="19" t="s">
        <v>2862</v>
      </c>
      <c r="B322" s="19"/>
      <c r="C322" s="72">
        <f t="shared" si="21"/>
        <v>32411728708</v>
      </c>
      <c r="D322" s="11">
        <v>318</v>
      </c>
      <c r="E322" s="12" t="s">
        <v>25</v>
      </c>
      <c r="F322" s="12" t="s">
        <v>109</v>
      </c>
      <c r="G322" s="4" t="s">
        <v>113</v>
      </c>
      <c r="H322" s="4" t="s">
        <v>244</v>
      </c>
      <c r="I322" s="4" t="s">
        <v>789</v>
      </c>
      <c r="J322" s="12" t="s">
        <v>790</v>
      </c>
      <c r="K322" s="33" t="s">
        <v>1544</v>
      </c>
      <c r="L322" s="34" t="s">
        <v>1775</v>
      </c>
      <c r="M322" s="4" t="str">
        <f t="shared" si="22"/>
        <v>KULIAPATHAR KENDUMUNDA SINAPALI</v>
      </c>
      <c r="N322" s="11" t="s">
        <v>26</v>
      </c>
      <c r="O322" s="11">
        <v>25</v>
      </c>
      <c r="P322" s="11">
        <v>1</v>
      </c>
      <c r="Q322" s="35" t="s">
        <v>26</v>
      </c>
      <c r="R322" s="3">
        <v>42786</v>
      </c>
      <c r="S322" s="31">
        <v>42647</v>
      </c>
      <c r="T322" s="3">
        <v>42920</v>
      </c>
      <c r="U322" s="11" t="s">
        <v>2291</v>
      </c>
      <c r="V322" s="11" t="s">
        <v>28</v>
      </c>
      <c r="W322" s="11" t="s">
        <v>29</v>
      </c>
      <c r="X322" s="16" t="s">
        <v>2078</v>
      </c>
      <c r="Y322" s="16" t="s">
        <v>2262</v>
      </c>
      <c r="Z322" s="16" t="s">
        <v>2270</v>
      </c>
      <c r="AA322" s="11" t="s">
        <v>2300</v>
      </c>
      <c r="AB322" s="3">
        <f t="shared" si="23"/>
        <v>42829</v>
      </c>
      <c r="AC322" s="3">
        <v>43004</v>
      </c>
      <c r="AD322" s="3">
        <f t="shared" si="24"/>
        <v>43217</v>
      </c>
      <c r="AE322" s="3">
        <v>43325</v>
      </c>
      <c r="AF322" s="11" t="s">
        <v>2293</v>
      </c>
      <c r="AG322" s="3">
        <v>43406</v>
      </c>
      <c r="AH322" s="3">
        <v>43433</v>
      </c>
      <c r="AI322" s="4" t="s">
        <v>2502</v>
      </c>
      <c r="AJ322" s="7"/>
      <c r="AK322" s="4" t="s">
        <v>2512</v>
      </c>
      <c r="AL322" s="19"/>
      <c r="AM322" s="19"/>
      <c r="AN322" s="19"/>
      <c r="AO322" s="19" t="e">
        <v>#N/A</v>
      </c>
      <c r="AP322" s="19" t="e">
        <v>#N/A</v>
      </c>
      <c r="AQ322" s="19" t="e">
        <v>#N/A</v>
      </c>
      <c r="AR322" s="19" t="e">
        <f>VLOOKUP(A322,#REF!,12,0)</f>
        <v>#REF!</v>
      </c>
      <c r="AS322" s="19" t="e">
        <f t="shared" si="25"/>
        <v>#REF!</v>
      </c>
      <c r="AX322" s="19" t="e">
        <v>#N/A</v>
      </c>
      <c r="AY322" s="19" t="b">
        <v>1</v>
      </c>
      <c r="AZ322" s="19">
        <v>9900</v>
      </c>
    </row>
    <row r="323" spans="1:52" s="10" customFormat="1" ht="15" hidden="1" customHeight="1">
      <c r="A323" s="19" t="s">
        <v>2863</v>
      </c>
      <c r="B323" s="19"/>
      <c r="C323" s="72">
        <f t="shared" si="21"/>
        <v>32436886267</v>
      </c>
      <c r="D323" s="11">
        <v>319</v>
      </c>
      <c r="E323" s="12" t="s">
        <v>25</v>
      </c>
      <c r="F323" s="12" t="s">
        <v>109</v>
      </c>
      <c r="G323" s="4" t="s">
        <v>113</v>
      </c>
      <c r="H323" s="4" t="s">
        <v>245</v>
      </c>
      <c r="I323" s="4" t="s">
        <v>791</v>
      </c>
      <c r="J323" s="6" t="s">
        <v>792</v>
      </c>
      <c r="K323" s="14" t="s">
        <v>1545</v>
      </c>
      <c r="L323" s="15" t="s">
        <v>1776</v>
      </c>
      <c r="M323" s="4" t="str">
        <f t="shared" si="22"/>
        <v>PODHPADA KENDUMUNDA SINAPALI</v>
      </c>
      <c r="N323" s="11" t="s">
        <v>26</v>
      </c>
      <c r="O323" s="11">
        <v>25</v>
      </c>
      <c r="P323" s="11">
        <v>1</v>
      </c>
      <c r="Q323" s="35" t="s">
        <v>26</v>
      </c>
      <c r="R323" s="3">
        <v>42639</v>
      </c>
      <c r="S323" s="3">
        <v>42571</v>
      </c>
      <c r="T323" s="3">
        <f>S323+255</f>
        <v>42826</v>
      </c>
      <c r="U323" s="11" t="s">
        <v>2290</v>
      </c>
      <c r="V323" s="11" t="s">
        <v>28</v>
      </c>
      <c r="W323" s="11" t="s">
        <v>29</v>
      </c>
      <c r="X323" s="16" t="s">
        <v>2079</v>
      </c>
      <c r="Y323" s="16" t="s">
        <v>2262</v>
      </c>
      <c r="Z323" s="16" t="s">
        <v>2270</v>
      </c>
      <c r="AA323" s="11" t="s">
        <v>2300</v>
      </c>
      <c r="AB323" s="3">
        <f t="shared" si="23"/>
        <v>42753</v>
      </c>
      <c r="AC323" s="3">
        <v>43004</v>
      </c>
      <c r="AD323" s="3">
        <f t="shared" si="24"/>
        <v>43141</v>
      </c>
      <c r="AE323" s="21">
        <v>43279</v>
      </c>
      <c r="AF323" s="4" t="s">
        <v>2293</v>
      </c>
      <c r="AG323" s="3">
        <v>43406</v>
      </c>
      <c r="AH323" s="3">
        <v>43433</v>
      </c>
      <c r="AI323" s="4" t="s">
        <v>2502</v>
      </c>
      <c r="AJ323" s="4"/>
      <c r="AK323" s="4" t="s">
        <v>2512</v>
      </c>
      <c r="AL323" s="19"/>
      <c r="AM323" s="19"/>
      <c r="AN323" s="19"/>
      <c r="AO323" s="19" t="e">
        <v>#N/A</v>
      </c>
      <c r="AP323" s="19" t="e">
        <v>#N/A</v>
      </c>
      <c r="AQ323" s="19" t="e">
        <v>#N/A</v>
      </c>
      <c r="AR323" s="19" t="e">
        <f>VLOOKUP(A323,#REF!,12,0)</f>
        <v>#REF!</v>
      </c>
      <c r="AS323" s="19" t="e">
        <f t="shared" si="25"/>
        <v>#REF!</v>
      </c>
      <c r="AX323" s="19" t="e">
        <v>#N/A</v>
      </c>
      <c r="AY323" s="19" t="b">
        <v>1</v>
      </c>
      <c r="AZ323" s="19">
        <v>1000</v>
      </c>
    </row>
    <row r="324" spans="1:52" ht="15" hidden="1" customHeight="1">
      <c r="A324" s="19" t="s">
        <v>2864</v>
      </c>
      <c r="C324" s="72">
        <f t="shared" si="21"/>
        <v>34657140960</v>
      </c>
      <c r="D324" s="11">
        <v>320</v>
      </c>
      <c r="E324" s="12" t="s">
        <v>25</v>
      </c>
      <c r="F324" s="12" t="s">
        <v>109</v>
      </c>
      <c r="G324" s="4" t="s">
        <v>113</v>
      </c>
      <c r="H324" s="4" t="s">
        <v>219</v>
      </c>
      <c r="I324" s="4" t="s">
        <v>793</v>
      </c>
      <c r="J324" s="24" t="s">
        <v>794</v>
      </c>
      <c r="K324" s="28"/>
      <c r="L324" s="15" t="s">
        <v>1777</v>
      </c>
      <c r="M324" s="4" t="str">
        <f t="shared" si="22"/>
        <v>KHAIRPADAR KENDUMUNDA SINAPALI</v>
      </c>
      <c r="N324" s="11" t="s">
        <v>26</v>
      </c>
      <c r="O324" s="11">
        <v>25</v>
      </c>
      <c r="P324" s="11">
        <v>1</v>
      </c>
      <c r="Q324" s="35" t="s">
        <v>26</v>
      </c>
      <c r="R324" s="3">
        <v>42643</v>
      </c>
      <c r="S324" s="3">
        <v>42581</v>
      </c>
      <c r="T324" s="3">
        <f>S324+255</f>
        <v>42836</v>
      </c>
      <c r="U324" s="11" t="s">
        <v>2291</v>
      </c>
      <c r="V324" s="11" t="s">
        <v>28</v>
      </c>
      <c r="W324" s="11" t="s">
        <v>29</v>
      </c>
      <c r="X324" s="22" t="s">
        <v>2080</v>
      </c>
      <c r="Y324" s="16" t="s">
        <v>2262</v>
      </c>
      <c r="Z324" s="16" t="s">
        <v>2270</v>
      </c>
      <c r="AA324" s="11" t="s">
        <v>2300</v>
      </c>
      <c r="AB324" s="3">
        <f t="shared" si="23"/>
        <v>42763</v>
      </c>
      <c r="AC324" s="3">
        <v>43004</v>
      </c>
      <c r="AD324" s="3">
        <f t="shared" si="24"/>
        <v>43151</v>
      </c>
      <c r="AE324" s="21">
        <v>43279</v>
      </c>
      <c r="AF324" s="4" t="s">
        <v>2293</v>
      </c>
      <c r="AG324" s="3">
        <v>43406</v>
      </c>
      <c r="AH324" s="3">
        <v>43433</v>
      </c>
      <c r="AI324" s="4" t="s">
        <v>2502</v>
      </c>
      <c r="AJ324" s="7"/>
      <c r="AK324" s="4" t="s">
        <v>2512</v>
      </c>
      <c r="AO324" s="19" t="e">
        <v>#N/A</v>
      </c>
      <c r="AP324" s="19" t="e">
        <v>#N/A</v>
      </c>
      <c r="AQ324" s="19" t="e">
        <v>#N/A</v>
      </c>
      <c r="AR324" s="19" t="e">
        <f>VLOOKUP(A324,#REF!,12,0)</f>
        <v>#REF!</v>
      </c>
      <c r="AS324" s="19" t="e">
        <f t="shared" si="25"/>
        <v>#REF!</v>
      </c>
      <c r="AX324" s="19" t="e">
        <v>#N/A</v>
      </c>
      <c r="AY324" s="19" t="b">
        <v>1</v>
      </c>
      <c r="AZ324" s="19">
        <v>2100</v>
      </c>
    </row>
    <row r="325" spans="1:52" s="10" customFormat="1" ht="15" hidden="1" customHeight="1">
      <c r="A325" s="19" t="s">
        <v>2865</v>
      </c>
      <c r="B325" s="19"/>
      <c r="C325" s="72">
        <f t="shared" ref="C325:C388" si="26">VALUE(X325)</f>
        <v>35398411043</v>
      </c>
      <c r="D325" s="11">
        <v>321</v>
      </c>
      <c r="E325" s="12" t="s">
        <v>25</v>
      </c>
      <c r="F325" s="12" t="s">
        <v>109</v>
      </c>
      <c r="G325" s="4" t="s">
        <v>113</v>
      </c>
      <c r="H325" s="4" t="s">
        <v>181</v>
      </c>
      <c r="I325" s="4" t="s">
        <v>681</v>
      </c>
      <c r="J325" s="24" t="s">
        <v>108</v>
      </c>
      <c r="K325" s="28"/>
      <c r="L325" s="15" t="s">
        <v>1778</v>
      </c>
      <c r="M325" s="4" t="str">
        <f t="shared" ref="M325:M388" si="27">H325&amp;" "&amp;G325&amp;" "&amp;F325</f>
        <v>BADDARLIPADA-II KENDUMUNDA SINAPALI</v>
      </c>
      <c r="N325" s="11" t="s">
        <v>26</v>
      </c>
      <c r="O325" s="11">
        <v>23</v>
      </c>
      <c r="P325" s="11">
        <v>1</v>
      </c>
      <c r="Q325" s="35" t="s">
        <v>26</v>
      </c>
      <c r="R325" s="3">
        <v>42763</v>
      </c>
      <c r="S325" s="3">
        <v>42618</v>
      </c>
      <c r="T325" s="3">
        <f>S325+255</f>
        <v>42873</v>
      </c>
      <c r="U325" s="11" t="s">
        <v>2290</v>
      </c>
      <c r="V325" s="11" t="s">
        <v>28</v>
      </c>
      <c r="W325" s="11" t="s">
        <v>29</v>
      </c>
      <c r="X325" s="22" t="s">
        <v>2081</v>
      </c>
      <c r="Y325" s="16" t="s">
        <v>2262</v>
      </c>
      <c r="Z325" s="16" t="s">
        <v>2270</v>
      </c>
      <c r="AA325" s="11" t="s">
        <v>2300</v>
      </c>
      <c r="AB325" s="3">
        <f t="shared" ref="AB325:AB388" si="28">S325+182</f>
        <v>42800</v>
      </c>
      <c r="AC325" s="3">
        <v>43004</v>
      </c>
      <c r="AD325" s="3">
        <f t="shared" ref="AD325:AD388" si="29">S325+570</f>
        <v>43188</v>
      </c>
      <c r="AE325" s="21">
        <v>43279</v>
      </c>
      <c r="AF325" s="4" t="s">
        <v>2293</v>
      </c>
      <c r="AG325" s="3">
        <v>43406</v>
      </c>
      <c r="AH325" s="3">
        <v>43406</v>
      </c>
      <c r="AI325" s="4" t="s">
        <v>2502</v>
      </c>
      <c r="AJ325" s="4"/>
      <c r="AK325" s="4" t="s">
        <v>2512</v>
      </c>
      <c r="AL325" s="19"/>
      <c r="AM325" s="19"/>
      <c r="AN325" s="19"/>
      <c r="AO325" s="19" t="e">
        <v>#N/A</v>
      </c>
      <c r="AP325" s="19" t="e">
        <v>#N/A</v>
      </c>
      <c r="AQ325" s="19" t="e">
        <v>#N/A</v>
      </c>
      <c r="AR325" s="19" t="e">
        <f>VLOOKUP(A325,#REF!,12,0)</f>
        <v>#REF!</v>
      </c>
      <c r="AS325" s="19" t="e">
        <f t="shared" ref="AS325:AS388" si="30">AR325=G325</f>
        <v>#REF!</v>
      </c>
      <c r="AX325" s="19" t="e">
        <v>#N/A</v>
      </c>
      <c r="AY325" s="19" t="b">
        <v>1</v>
      </c>
      <c r="AZ325" s="19">
        <v>3200</v>
      </c>
    </row>
    <row r="326" spans="1:52" s="10" customFormat="1" ht="15" hidden="1" customHeight="1">
      <c r="A326" s="19" t="s">
        <v>2866</v>
      </c>
      <c r="B326" s="19"/>
      <c r="C326" s="72">
        <f t="shared" si="26"/>
        <v>35871911229</v>
      </c>
      <c r="D326" s="11">
        <v>322</v>
      </c>
      <c r="E326" s="12" t="s">
        <v>25</v>
      </c>
      <c r="F326" s="12" t="s">
        <v>109</v>
      </c>
      <c r="G326" s="4" t="s">
        <v>113</v>
      </c>
      <c r="H326" s="4" t="s">
        <v>221</v>
      </c>
      <c r="I326" s="4" t="s">
        <v>795</v>
      </c>
      <c r="J326" s="6" t="s">
        <v>796</v>
      </c>
      <c r="K326" s="14" t="s">
        <v>1546</v>
      </c>
      <c r="L326" s="15" t="s">
        <v>1779</v>
      </c>
      <c r="M326" s="4" t="str">
        <f t="shared" si="27"/>
        <v>JAMPANI-II KENDUMUNDA SINAPALI</v>
      </c>
      <c r="N326" s="11" t="s">
        <v>26</v>
      </c>
      <c r="O326" s="11">
        <v>36</v>
      </c>
      <c r="P326" s="11">
        <v>0</v>
      </c>
      <c r="Q326" s="35" t="s">
        <v>26</v>
      </c>
      <c r="R326" s="3">
        <v>42528</v>
      </c>
      <c r="S326" s="3">
        <v>42444</v>
      </c>
      <c r="T326" s="3">
        <f>S326+255</f>
        <v>42699</v>
      </c>
      <c r="U326" s="11" t="s">
        <v>2290</v>
      </c>
      <c r="V326" s="11" t="s">
        <v>28</v>
      </c>
      <c r="W326" s="11" t="s">
        <v>29</v>
      </c>
      <c r="X326" s="16" t="s">
        <v>2082</v>
      </c>
      <c r="Y326" s="16" t="s">
        <v>2262</v>
      </c>
      <c r="Z326" s="16" t="s">
        <v>2270</v>
      </c>
      <c r="AA326" s="11" t="s">
        <v>2300</v>
      </c>
      <c r="AB326" s="3">
        <f t="shared" si="28"/>
        <v>42626</v>
      </c>
      <c r="AC326" s="21">
        <v>43004</v>
      </c>
      <c r="AD326" s="3">
        <f t="shared" si="29"/>
        <v>43014</v>
      </c>
      <c r="AE326" s="21">
        <v>43279</v>
      </c>
      <c r="AF326" s="4" t="s">
        <v>2293</v>
      </c>
      <c r="AG326" s="3">
        <v>43406</v>
      </c>
      <c r="AH326" s="3">
        <v>43433</v>
      </c>
      <c r="AI326" s="4" t="s">
        <v>2502</v>
      </c>
      <c r="AJ326" s="4"/>
      <c r="AK326" s="4" t="s">
        <v>2512</v>
      </c>
      <c r="AL326" s="19"/>
      <c r="AM326" s="19"/>
      <c r="AN326" s="19"/>
      <c r="AO326" s="19" t="e">
        <v>#N/A</v>
      </c>
      <c r="AP326" s="19" t="e">
        <v>#N/A</v>
      </c>
      <c r="AQ326" s="19" t="e">
        <v>#N/A</v>
      </c>
      <c r="AR326" s="19" t="e">
        <f>VLOOKUP(A326,#REF!,12,0)</f>
        <v>#REF!</v>
      </c>
      <c r="AS326" s="19" t="e">
        <f t="shared" si="30"/>
        <v>#REF!</v>
      </c>
      <c r="AX326" s="19" t="e">
        <v>#N/A</v>
      </c>
      <c r="AY326" s="19" t="b">
        <v>1</v>
      </c>
      <c r="AZ326" s="19">
        <v>4300</v>
      </c>
    </row>
    <row r="327" spans="1:52" ht="15" hidden="1" customHeight="1">
      <c r="A327" s="19" t="s">
        <v>2867</v>
      </c>
      <c r="C327" s="72">
        <f t="shared" si="26"/>
        <v>35893564551</v>
      </c>
      <c r="D327" s="11">
        <v>323</v>
      </c>
      <c r="E327" s="12" t="s">
        <v>25</v>
      </c>
      <c r="F327" s="12" t="s">
        <v>109</v>
      </c>
      <c r="G327" s="4" t="s">
        <v>113</v>
      </c>
      <c r="H327" s="4" t="s">
        <v>245</v>
      </c>
      <c r="I327" s="4" t="s">
        <v>797</v>
      </c>
      <c r="J327" s="33" t="s">
        <v>798</v>
      </c>
      <c r="K327" s="33" t="s">
        <v>1547</v>
      </c>
      <c r="L327" s="34" t="s">
        <v>1780</v>
      </c>
      <c r="M327" s="4" t="str">
        <f t="shared" si="27"/>
        <v>PODHPADA KENDUMUNDA SINAPALI</v>
      </c>
      <c r="N327" s="11" t="s">
        <v>26</v>
      </c>
      <c r="O327" s="11">
        <v>20</v>
      </c>
      <c r="P327" s="11">
        <v>0</v>
      </c>
      <c r="Q327" s="35" t="s">
        <v>26</v>
      </c>
      <c r="R327" s="3">
        <v>42692</v>
      </c>
      <c r="S327" s="3">
        <v>42632</v>
      </c>
      <c r="T327" s="3">
        <v>42900</v>
      </c>
      <c r="U327" s="11" t="s">
        <v>2291</v>
      </c>
      <c r="V327" s="11" t="s">
        <v>28</v>
      </c>
      <c r="W327" s="11" t="s">
        <v>29</v>
      </c>
      <c r="X327" s="16" t="s">
        <v>2083</v>
      </c>
      <c r="Y327" s="16" t="s">
        <v>2262</v>
      </c>
      <c r="Z327" s="16" t="s">
        <v>2270</v>
      </c>
      <c r="AA327" s="11" t="s">
        <v>2300</v>
      </c>
      <c r="AB327" s="3">
        <f t="shared" si="28"/>
        <v>42814</v>
      </c>
      <c r="AC327" s="3">
        <v>43004</v>
      </c>
      <c r="AD327" s="3">
        <f t="shared" si="29"/>
        <v>43202</v>
      </c>
      <c r="AE327" s="3">
        <v>43325</v>
      </c>
      <c r="AF327" s="11" t="s">
        <v>2293</v>
      </c>
      <c r="AG327" s="3">
        <v>43433</v>
      </c>
      <c r="AH327" s="3">
        <v>43433</v>
      </c>
      <c r="AI327" s="4" t="s">
        <v>2502</v>
      </c>
      <c r="AJ327" s="7"/>
      <c r="AK327" s="4" t="s">
        <v>2512</v>
      </c>
      <c r="AO327" s="19" t="e">
        <v>#N/A</v>
      </c>
      <c r="AP327" s="19" t="e">
        <v>#N/A</v>
      </c>
      <c r="AQ327" s="19" t="e">
        <v>#N/A</v>
      </c>
      <c r="AR327" s="19" t="e">
        <f>VLOOKUP(A327,#REF!,12,0)</f>
        <v>#REF!</v>
      </c>
      <c r="AS327" s="19" t="e">
        <f t="shared" si="30"/>
        <v>#REF!</v>
      </c>
      <c r="AX327" s="19" t="e">
        <v>#N/A</v>
      </c>
      <c r="AY327" s="19" t="b">
        <v>1</v>
      </c>
      <c r="AZ327" s="19">
        <v>5400</v>
      </c>
    </row>
    <row r="328" spans="1:52" s="10" customFormat="1" ht="15" hidden="1" customHeight="1">
      <c r="A328" s="19" t="s">
        <v>2868</v>
      </c>
      <c r="B328" s="19"/>
      <c r="C328" s="72">
        <f t="shared" si="26"/>
        <v>35913285344</v>
      </c>
      <c r="D328" s="11">
        <v>324</v>
      </c>
      <c r="E328" s="12" t="s">
        <v>25</v>
      </c>
      <c r="F328" s="12" t="s">
        <v>109</v>
      </c>
      <c r="G328" s="4" t="s">
        <v>113</v>
      </c>
      <c r="H328" s="4" t="s">
        <v>216</v>
      </c>
      <c r="I328" s="4" t="s">
        <v>799</v>
      </c>
      <c r="J328" s="33" t="s">
        <v>800</v>
      </c>
      <c r="K328" s="33" t="s">
        <v>1548</v>
      </c>
      <c r="L328" s="34" t="s">
        <v>1781</v>
      </c>
      <c r="M328" s="4" t="str">
        <f t="shared" si="27"/>
        <v>KAINTPADAR-II KENDUMUNDA SINAPALI</v>
      </c>
      <c r="N328" s="11" t="s">
        <v>26</v>
      </c>
      <c r="O328" s="11">
        <v>28</v>
      </c>
      <c r="P328" s="11">
        <v>0</v>
      </c>
      <c r="Q328" s="35" t="s">
        <v>26</v>
      </c>
      <c r="R328" s="3">
        <v>42724</v>
      </c>
      <c r="S328" s="3">
        <v>42652</v>
      </c>
      <c r="T328" s="3">
        <v>42921</v>
      </c>
      <c r="U328" s="11" t="s">
        <v>2291</v>
      </c>
      <c r="V328" s="11" t="s">
        <v>28</v>
      </c>
      <c r="W328" s="11" t="s">
        <v>29</v>
      </c>
      <c r="X328" s="16" t="s">
        <v>2084</v>
      </c>
      <c r="Y328" s="16" t="s">
        <v>2262</v>
      </c>
      <c r="Z328" s="16" t="s">
        <v>2270</v>
      </c>
      <c r="AA328" s="11" t="s">
        <v>2300</v>
      </c>
      <c r="AB328" s="3">
        <f t="shared" si="28"/>
        <v>42834</v>
      </c>
      <c r="AC328" s="3">
        <v>43004</v>
      </c>
      <c r="AD328" s="3">
        <f t="shared" si="29"/>
        <v>43222</v>
      </c>
      <c r="AE328" s="3">
        <v>43325</v>
      </c>
      <c r="AF328" s="11" t="s">
        <v>2293</v>
      </c>
      <c r="AG328" s="3">
        <v>43433</v>
      </c>
      <c r="AH328" s="3">
        <v>43433</v>
      </c>
      <c r="AI328" s="4" t="s">
        <v>2502</v>
      </c>
      <c r="AJ328" s="4"/>
      <c r="AK328" s="4" t="s">
        <v>2512</v>
      </c>
      <c r="AL328" s="19"/>
      <c r="AM328" s="19"/>
      <c r="AN328" s="19"/>
      <c r="AO328" s="19" t="e">
        <v>#N/A</v>
      </c>
      <c r="AP328" s="19" t="e">
        <v>#N/A</v>
      </c>
      <c r="AQ328" s="19" t="e">
        <v>#N/A</v>
      </c>
      <c r="AR328" s="19" t="e">
        <f>VLOOKUP(A328,#REF!,12,0)</f>
        <v>#REF!</v>
      </c>
      <c r="AS328" s="19" t="e">
        <f t="shared" si="30"/>
        <v>#REF!</v>
      </c>
      <c r="AX328" s="19" t="e">
        <v>#N/A</v>
      </c>
      <c r="AY328" s="19" t="b">
        <v>1</v>
      </c>
      <c r="AZ328" s="19">
        <v>6500</v>
      </c>
    </row>
    <row r="329" spans="1:52" s="10" customFormat="1" ht="15" hidden="1" customHeight="1">
      <c r="A329" s="19" t="s">
        <v>2869</v>
      </c>
      <c r="B329" s="19"/>
      <c r="C329" s="72">
        <f t="shared" si="26"/>
        <v>35913289439</v>
      </c>
      <c r="D329" s="11">
        <v>325</v>
      </c>
      <c r="E329" s="12" t="s">
        <v>25</v>
      </c>
      <c r="F329" s="12" t="s">
        <v>109</v>
      </c>
      <c r="G329" s="4" t="s">
        <v>113</v>
      </c>
      <c r="H329" s="4" t="s">
        <v>220</v>
      </c>
      <c r="I329" s="4" t="s">
        <v>801</v>
      </c>
      <c r="J329" s="33" t="s">
        <v>62</v>
      </c>
      <c r="K329" s="33" t="s">
        <v>1549</v>
      </c>
      <c r="L329" s="34" t="s">
        <v>1782</v>
      </c>
      <c r="M329" s="4" t="str">
        <f t="shared" si="27"/>
        <v>DONGARIKHOL KENDUMUNDA SINAPALI</v>
      </c>
      <c r="N329" s="11" t="s">
        <v>26</v>
      </c>
      <c r="O329" s="11">
        <v>28</v>
      </c>
      <c r="P329" s="11">
        <v>1</v>
      </c>
      <c r="Q329" s="35" t="s">
        <v>26</v>
      </c>
      <c r="R329" s="3">
        <v>42731</v>
      </c>
      <c r="S329" s="3">
        <v>42653</v>
      </c>
      <c r="T329" s="3">
        <v>42923</v>
      </c>
      <c r="U329" s="11" t="s">
        <v>2290</v>
      </c>
      <c r="V329" s="11" t="s">
        <v>28</v>
      </c>
      <c r="W329" s="11" t="s">
        <v>29</v>
      </c>
      <c r="X329" s="16" t="s">
        <v>2085</v>
      </c>
      <c r="Y329" s="16" t="s">
        <v>2262</v>
      </c>
      <c r="Z329" s="16" t="s">
        <v>2270</v>
      </c>
      <c r="AA329" s="11" t="s">
        <v>2300</v>
      </c>
      <c r="AB329" s="3">
        <f t="shared" si="28"/>
        <v>42835</v>
      </c>
      <c r="AC329" s="3">
        <v>43004</v>
      </c>
      <c r="AD329" s="3">
        <f t="shared" si="29"/>
        <v>43223</v>
      </c>
      <c r="AE329" s="3">
        <v>43325</v>
      </c>
      <c r="AF329" s="11" t="s">
        <v>2293</v>
      </c>
      <c r="AG329" s="3">
        <v>43433</v>
      </c>
      <c r="AH329" s="3">
        <v>43433</v>
      </c>
      <c r="AI329" s="4" t="s">
        <v>2502</v>
      </c>
      <c r="AJ329" s="7"/>
      <c r="AK329" s="4" t="s">
        <v>2512</v>
      </c>
      <c r="AL329" s="19"/>
      <c r="AM329" s="19"/>
      <c r="AN329" s="19"/>
      <c r="AO329" s="19" t="e">
        <v>#N/A</v>
      </c>
      <c r="AP329" s="19" t="e">
        <v>#N/A</v>
      </c>
      <c r="AQ329" s="19" t="e">
        <v>#N/A</v>
      </c>
      <c r="AR329" s="19" t="e">
        <f>VLOOKUP(A329,#REF!,12,0)</f>
        <v>#REF!</v>
      </c>
      <c r="AS329" s="19" t="e">
        <f t="shared" si="30"/>
        <v>#REF!</v>
      </c>
      <c r="AX329" s="19" t="e">
        <v>#N/A</v>
      </c>
      <c r="AY329" s="19" t="b">
        <v>1</v>
      </c>
      <c r="AZ329" s="19">
        <v>7600</v>
      </c>
    </row>
    <row r="330" spans="1:52" s="10" customFormat="1" ht="15" hidden="1" customHeight="1">
      <c r="A330" s="19" t="s">
        <v>2870</v>
      </c>
      <c r="B330" s="19"/>
      <c r="C330" s="72">
        <f t="shared" si="26"/>
        <v>35925061714</v>
      </c>
      <c r="D330" s="11">
        <v>326</v>
      </c>
      <c r="E330" s="12" t="s">
        <v>25</v>
      </c>
      <c r="F330" s="12" t="s">
        <v>109</v>
      </c>
      <c r="G330" s="4" t="s">
        <v>113</v>
      </c>
      <c r="H330" s="4" t="s">
        <v>246</v>
      </c>
      <c r="I330" s="4" t="s">
        <v>802</v>
      </c>
      <c r="J330" s="14" t="s">
        <v>803</v>
      </c>
      <c r="K330" s="14" t="s">
        <v>1550</v>
      </c>
      <c r="L330" s="15" t="s">
        <v>1783</v>
      </c>
      <c r="M330" s="4" t="str">
        <f t="shared" si="27"/>
        <v>KEN-BAGPADA KENDUMUNDA SINAPALI</v>
      </c>
      <c r="N330" s="11" t="s">
        <v>26</v>
      </c>
      <c r="O330" s="11">
        <v>25</v>
      </c>
      <c r="P330" s="11">
        <v>1</v>
      </c>
      <c r="Q330" s="35" t="s">
        <v>26</v>
      </c>
      <c r="R330" s="3">
        <v>42661</v>
      </c>
      <c r="S330" s="3">
        <v>42565</v>
      </c>
      <c r="T330" s="3">
        <f>S330+255</f>
        <v>42820</v>
      </c>
      <c r="U330" s="11" t="s">
        <v>2291</v>
      </c>
      <c r="V330" s="11" t="s">
        <v>28</v>
      </c>
      <c r="W330" s="11" t="s">
        <v>29</v>
      </c>
      <c r="X330" s="16" t="s">
        <v>2086</v>
      </c>
      <c r="Y330" s="16" t="s">
        <v>2262</v>
      </c>
      <c r="Z330" s="16" t="s">
        <v>2270</v>
      </c>
      <c r="AA330" s="11" t="s">
        <v>2300</v>
      </c>
      <c r="AB330" s="3">
        <f t="shared" si="28"/>
        <v>42747</v>
      </c>
      <c r="AC330" s="3">
        <v>43004</v>
      </c>
      <c r="AD330" s="3">
        <f t="shared" si="29"/>
        <v>43135</v>
      </c>
      <c r="AE330" s="21">
        <v>43279</v>
      </c>
      <c r="AF330" s="4" t="s">
        <v>2293</v>
      </c>
      <c r="AG330" s="3">
        <v>43406</v>
      </c>
      <c r="AH330" s="3"/>
      <c r="AI330" s="4" t="s">
        <v>2502</v>
      </c>
      <c r="AJ330" s="7"/>
      <c r="AK330" s="4" t="s">
        <v>2491</v>
      </c>
      <c r="AL330" s="19"/>
      <c r="AM330" s="19"/>
      <c r="AN330" s="19"/>
      <c r="AO330" s="19" t="e">
        <v>#N/A</v>
      </c>
      <c r="AP330" s="19" t="e">
        <v>#N/A</v>
      </c>
      <c r="AQ330" s="19" t="e">
        <v>#N/A</v>
      </c>
      <c r="AR330" s="19" t="e">
        <f>VLOOKUP(A330,#REF!,12,0)</f>
        <v>#REF!</v>
      </c>
      <c r="AS330" s="19" t="e">
        <f t="shared" si="30"/>
        <v>#REF!</v>
      </c>
      <c r="AX330" s="19" t="e">
        <v>#N/A</v>
      </c>
      <c r="AY330" s="19" t="b">
        <v>1</v>
      </c>
      <c r="AZ330" s="19">
        <v>8700</v>
      </c>
    </row>
    <row r="331" spans="1:52" s="10" customFormat="1" ht="15" hidden="1" customHeight="1">
      <c r="A331" s="19" t="s">
        <v>2871</v>
      </c>
      <c r="B331" s="19"/>
      <c r="C331" s="72">
        <f t="shared" si="26"/>
        <v>35938445469</v>
      </c>
      <c r="D331" s="11">
        <v>327</v>
      </c>
      <c r="E331" s="12" t="s">
        <v>25</v>
      </c>
      <c r="F331" s="12" t="s">
        <v>109</v>
      </c>
      <c r="G331" s="4" t="s">
        <v>113</v>
      </c>
      <c r="H331" s="4" t="s">
        <v>224</v>
      </c>
      <c r="I331" s="4" t="s">
        <v>54</v>
      </c>
      <c r="J331" s="14" t="s">
        <v>804</v>
      </c>
      <c r="K331" s="14"/>
      <c r="L331" s="15"/>
      <c r="M331" s="4" t="str">
        <f t="shared" si="27"/>
        <v>KANDULKONA-II KENDUMUNDA SINAPALI</v>
      </c>
      <c r="N331" s="11" t="s">
        <v>26</v>
      </c>
      <c r="O331" s="11">
        <v>20</v>
      </c>
      <c r="P331" s="11">
        <v>0</v>
      </c>
      <c r="Q331" s="35" t="s">
        <v>26</v>
      </c>
      <c r="R331" s="3">
        <v>42644</v>
      </c>
      <c r="S331" s="3">
        <v>42567</v>
      </c>
      <c r="T331" s="3">
        <f>S331+255</f>
        <v>42822</v>
      </c>
      <c r="U331" s="11" t="s">
        <v>2290</v>
      </c>
      <c r="V331" s="11" t="s">
        <v>28</v>
      </c>
      <c r="W331" s="11" t="s">
        <v>29</v>
      </c>
      <c r="X331" s="16" t="s">
        <v>2087</v>
      </c>
      <c r="Y331" s="16" t="s">
        <v>2262</v>
      </c>
      <c r="Z331" s="16" t="s">
        <v>2270</v>
      </c>
      <c r="AA331" s="11" t="s">
        <v>2300</v>
      </c>
      <c r="AB331" s="3">
        <f t="shared" si="28"/>
        <v>42749</v>
      </c>
      <c r="AC331" s="3">
        <v>43004</v>
      </c>
      <c r="AD331" s="3">
        <f t="shared" si="29"/>
        <v>43137</v>
      </c>
      <c r="AE331" s="21">
        <v>43279</v>
      </c>
      <c r="AF331" s="4" t="s">
        <v>2293</v>
      </c>
      <c r="AG331" s="3">
        <v>43433</v>
      </c>
      <c r="AH331" s="3">
        <v>43406</v>
      </c>
      <c r="AI331" s="4" t="s">
        <v>2502</v>
      </c>
      <c r="AJ331" s="7"/>
      <c r="AK331" s="4" t="s">
        <v>2512</v>
      </c>
      <c r="AL331" s="19"/>
      <c r="AM331" s="19"/>
      <c r="AN331" s="19"/>
      <c r="AO331" s="19" t="e">
        <v>#N/A</v>
      </c>
      <c r="AP331" s="19" t="e">
        <v>#N/A</v>
      </c>
      <c r="AQ331" s="19" t="e">
        <v>#N/A</v>
      </c>
      <c r="AR331" s="19" t="e">
        <f>VLOOKUP(A331,#REF!,12,0)</f>
        <v>#REF!</v>
      </c>
      <c r="AS331" s="19" t="e">
        <f t="shared" si="30"/>
        <v>#REF!</v>
      </c>
      <c r="AX331" s="19" t="e">
        <v>#N/A</v>
      </c>
      <c r="AY331" s="19" t="b">
        <v>1</v>
      </c>
      <c r="AZ331" s="19">
        <v>9800</v>
      </c>
    </row>
    <row r="332" spans="1:52" ht="15" hidden="1" customHeight="1">
      <c r="A332" s="19" t="s">
        <v>2872</v>
      </c>
      <c r="C332" s="72">
        <f t="shared" si="26"/>
        <v>35962011667</v>
      </c>
      <c r="D332" s="11">
        <v>328</v>
      </c>
      <c r="E332" s="12" t="s">
        <v>25</v>
      </c>
      <c r="F332" s="12" t="s">
        <v>109</v>
      </c>
      <c r="G332" s="4" t="s">
        <v>113</v>
      </c>
      <c r="H332" s="4" t="s">
        <v>222</v>
      </c>
      <c r="I332" s="4" t="s">
        <v>617</v>
      </c>
      <c r="J332" s="33" t="s">
        <v>805</v>
      </c>
      <c r="K332" s="33"/>
      <c r="L332" s="34" t="s">
        <v>1784</v>
      </c>
      <c r="M332" s="4" t="str">
        <f t="shared" si="27"/>
        <v>CHHOTDARLIPADA KENDUMUNDA SINAPALI</v>
      </c>
      <c r="N332" s="11" t="s">
        <v>26</v>
      </c>
      <c r="O332" s="11">
        <v>27</v>
      </c>
      <c r="P332" s="11">
        <v>1</v>
      </c>
      <c r="Q332" s="35" t="s">
        <v>26</v>
      </c>
      <c r="R332" s="3">
        <v>42732</v>
      </c>
      <c r="S332" s="3">
        <v>42653</v>
      </c>
      <c r="T332" s="3">
        <v>42926</v>
      </c>
      <c r="U332" s="11" t="s">
        <v>2291</v>
      </c>
      <c r="V332" s="11" t="s">
        <v>28</v>
      </c>
      <c r="W332" s="11" t="s">
        <v>29</v>
      </c>
      <c r="X332" s="16" t="s">
        <v>2088</v>
      </c>
      <c r="Y332" s="16" t="s">
        <v>2262</v>
      </c>
      <c r="Z332" s="16" t="s">
        <v>2270</v>
      </c>
      <c r="AA332" s="11" t="s">
        <v>2300</v>
      </c>
      <c r="AB332" s="3">
        <f t="shared" si="28"/>
        <v>42835</v>
      </c>
      <c r="AC332" s="3">
        <v>43004</v>
      </c>
      <c r="AD332" s="3">
        <f t="shared" si="29"/>
        <v>43223</v>
      </c>
      <c r="AE332" s="3">
        <v>43325</v>
      </c>
      <c r="AF332" s="11" t="s">
        <v>2293</v>
      </c>
      <c r="AG332" s="3">
        <v>43433</v>
      </c>
      <c r="AH332" s="3">
        <v>43433</v>
      </c>
      <c r="AI332" s="4" t="s">
        <v>2502</v>
      </c>
      <c r="AJ332" s="4"/>
      <c r="AK332" s="4" t="s">
        <v>2512</v>
      </c>
      <c r="AO332" s="19" t="e">
        <v>#N/A</v>
      </c>
      <c r="AP332" s="19" t="e">
        <v>#N/A</v>
      </c>
      <c r="AQ332" s="19" t="e">
        <v>#N/A</v>
      </c>
      <c r="AR332" s="19" t="e">
        <f>VLOOKUP(A332,#REF!,12,0)</f>
        <v>#REF!</v>
      </c>
      <c r="AS332" s="19" t="e">
        <f t="shared" si="30"/>
        <v>#REF!</v>
      </c>
      <c r="AX332" s="19" t="e">
        <v>#N/A</v>
      </c>
      <c r="AY332" s="19" t="b">
        <v>1</v>
      </c>
      <c r="AZ332" s="19">
        <v>900</v>
      </c>
    </row>
    <row r="333" spans="1:52" s="10" customFormat="1" ht="15" hidden="1" customHeight="1">
      <c r="A333" s="19" t="s">
        <v>2873</v>
      </c>
      <c r="B333" s="19"/>
      <c r="C333" s="72">
        <f t="shared" si="26"/>
        <v>35981290782</v>
      </c>
      <c r="D333" s="11">
        <v>329</v>
      </c>
      <c r="E333" s="12" t="s">
        <v>25</v>
      </c>
      <c r="F333" s="12" t="s">
        <v>109</v>
      </c>
      <c r="G333" s="4" t="s">
        <v>113</v>
      </c>
      <c r="H333" s="4" t="s">
        <v>216</v>
      </c>
      <c r="I333" s="4" t="s">
        <v>806</v>
      </c>
      <c r="J333" s="14" t="s">
        <v>807</v>
      </c>
      <c r="K333" s="14" t="s">
        <v>1551</v>
      </c>
      <c r="L333" s="15"/>
      <c r="M333" s="4" t="str">
        <f t="shared" si="27"/>
        <v>KAINTPADAR-II KENDUMUNDA SINAPALI</v>
      </c>
      <c r="N333" s="11" t="s">
        <v>26</v>
      </c>
      <c r="O333" s="11">
        <v>25</v>
      </c>
      <c r="P333" s="11">
        <v>0</v>
      </c>
      <c r="Q333" s="35" t="s">
        <v>26</v>
      </c>
      <c r="R333" s="3">
        <v>42584</v>
      </c>
      <c r="S333" s="3">
        <v>42506</v>
      </c>
      <c r="T333" s="3">
        <f>S333+255</f>
        <v>42761</v>
      </c>
      <c r="U333" s="11" t="s">
        <v>2291</v>
      </c>
      <c r="V333" s="11" t="s">
        <v>28</v>
      </c>
      <c r="W333" s="11" t="s">
        <v>29</v>
      </c>
      <c r="X333" s="16" t="s">
        <v>2089</v>
      </c>
      <c r="Y333" s="16" t="s">
        <v>2262</v>
      </c>
      <c r="Z333" s="16" t="s">
        <v>2270</v>
      </c>
      <c r="AA333" s="11" t="s">
        <v>2300</v>
      </c>
      <c r="AB333" s="3">
        <f t="shared" si="28"/>
        <v>42688</v>
      </c>
      <c r="AC333" s="3">
        <v>43004</v>
      </c>
      <c r="AD333" s="3">
        <f t="shared" si="29"/>
        <v>43076</v>
      </c>
      <c r="AE333" s="21">
        <v>43279</v>
      </c>
      <c r="AF333" s="4" t="s">
        <v>2293</v>
      </c>
      <c r="AG333" s="3">
        <v>43433</v>
      </c>
      <c r="AH333" s="3">
        <v>43433</v>
      </c>
      <c r="AI333" s="4" t="s">
        <v>2502</v>
      </c>
      <c r="AJ333" s="4"/>
      <c r="AK333" s="4" t="s">
        <v>2512</v>
      </c>
      <c r="AL333" s="19"/>
      <c r="AM333" s="19"/>
      <c r="AN333" s="19"/>
      <c r="AO333" s="19" t="e">
        <v>#N/A</v>
      </c>
      <c r="AP333" s="19" t="e">
        <v>#N/A</v>
      </c>
      <c r="AQ333" s="19" t="e">
        <v>#N/A</v>
      </c>
      <c r="AR333" s="19" t="e">
        <f>VLOOKUP(A333,#REF!,12,0)</f>
        <v>#REF!</v>
      </c>
      <c r="AS333" s="19" t="e">
        <f t="shared" si="30"/>
        <v>#REF!</v>
      </c>
      <c r="AX333" s="19" t="e">
        <v>#N/A</v>
      </c>
      <c r="AY333" s="19" t="b">
        <v>1</v>
      </c>
      <c r="AZ333" s="19">
        <v>2000</v>
      </c>
    </row>
    <row r="334" spans="1:52" s="10" customFormat="1" ht="15" hidden="1" customHeight="1">
      <c r="A334" s="19" t="s">
        <v>2874</v>
      </c>
      <c r="B334" s="19"/>
      <c r="C334" s="72">
        <f t="shared" si="26"/>
        <v>84033523926</v>
      </c>
      <c r="D334" s="11">
        <v>330</v>
      </c>
      <c r="E334" s="12" t="s">
        <v>25</v>
      </c>
      <c r="F334" s="12" t="s">
        <v>109</v>
      </c>
      <c r="G334" s="4" t="s">
        <v>113</v>
      </c>
      <c r="H334" s="4" t="s">
        <v>179</v>
      </c>
      <c r="I334" s="4" t="s">
        <v>808</v>
      </c>
      <c r="J334" s="14" t="s">
        <v>809</v>
      </c>
      <c r="K334" s="14"/>
      <c r="L334" s="15"/>
      <c r="M334" s="4" t="str">
        <f t="shared" si="27"/>
        <v>KANDULKONA-I KENDUMUNDA SINAPALI</v>
      </c>
      <c r="N334" s="11" t="s">
        <v>26</v>
      </c>
      <c r="O334" s="11">
        <v>24</v>
      </c>
      <c r="P334" s="11">
        <v>0</v>
      </c>
      <c r="Q334" s="35" t="s">
        <v>26</v>
      </c>
      <c r="R334" s="3">
        <v>42675</v>
      </c>
      <c r="S334" s="3">
        <v>42620</v>
      </c>
      <c r="T334" s="3">
        <f>S334+255</f>
        <v>42875</v>
      </c>
      <c r="U334" s="11" t="s">
        <v>2291</v>
      </c>
      <c r="V334" s="11" t="s">
        <v>27</v>
      </c>
      <c r="W334" s="11" t="s">
        <v>1936</v>
      </c>
      <c r="X334" s="16" t="s">
        <v>2090</v>
      </c>
      <c r="Y334" s="16" t="s">
        <v>2267</v>
      </c>
      <c r="Z334" s="16" t="s">
        <v>2277</v>
      </c>
      <c r="AA334" s="17" t="s">
        <v>31</v>
      </c>
      <c r="AB334" s="3">
        <f t="shared" si="28"/>
        <v>42802</v>
      </c>
      <c r="AC334" s="3">
        <v>43105</v>
      </c>
      <c r="AD334" s="3">
        <f t="shared" si="29"/>
        <v>43190</v>
      </c>
      <c r="AE334" s="21">
        <v>43279</v>
      </c>
      <c r="AF334" s="4" t="s">
        <v>2293</v>
      </c>
      <c r="AG334" s="3">
        <v>43433</v>
      </c>
      <c r="AH334" s="3">
        <v>43433</v>
      </c>
      <c r="AI334" s="4" t="s">
        <v>2502</v>
      </c>
      <c r="AJ334" s="4"/>
      <c r="AK334" s="4" t="s">
        <v>2512</v>
      </c>
      <c r="AL334" s="19"/>
      <c r="AM334" s="19"/>
      <c r="AN334" s="19"/>
      <c r="AO334" s="19" t="e">
        <v>#N/A</v>
      </c>
      <c r="AP334" s="19" t="e">
        <v>#N/A</v>
      </c>
      <c r="AQ334" s="19" t="e">
        <v>#N/A</v>
      </c>
      <c r="AR334" s="19" t="e">
        <f>VLOOKUP(A334,#REF!,12,0)</f>
        <v>#REF!</v>
      </c>
      <c r="AS334" s="19" t="e">
        <f t="shared" si="30"/>
        <v>#REF!</v>
      </c>
      <c r="AX334" s="19" t="e">
        <v>#N/A</v>
      </c>
      <c r="AY334" s="19" t="b">
        <v>1</v>
      </c>
      <c r="AZ334" s="19">
        <v>3100</v>
      </c>
    </row>
    <row r="335" spans="1:52" s="10" customFormat="1" ht="15" hidden="1" customHeight="1">
      <c r="A335" s="19" t="s">
        <v>2875</v>
      </c>
      <c r="B335" s="19"/>
      <c r="C335" s="72">
        <f t="shared" si="26"/>
        <v>36165462213</v>
      </c>
      <c r="D335" s="11">
        <v>331</v>
      </c>
      <c r="E335" s="12" t="s">
        <v>25</v>
      </c>
      <c r="F335" s="12" t="s">
        <v>109</v>
      </c>
      <c r="G335" s="4" t="s">
        <v>113</v>
      </c>
      <c r="H335" s="4" t="s">
        <v>181</v>
      </c>
      <c r="I335" s="4" t="s">
        <v>810</v>
      </c>
      <c r="J335" s="33" t="s">
        <v>811</v>
      </c>
      <c r="K335" s="33"/>
      <c r="L335" s="34"/>
      <c r="M335" s="4" t="str">
        <f t="shared" si="27"/>
        <v>BADDARLIPADA-II KENDUMUNDA SINAPALI</v>
      </c>
      <c r="N335" s="11" t="s">
        <v>26</v>
      </c>
      <c r="O335" s="11">
        <v>21</v>
      </c>
      <c r="P335" s="11">
        <v>0</v>
      </c>
      <c r="Q335" s="35" t="s">
        <v>26</v>
      </c>
      <c r="R335" s="3">
        <v>42573</v>
      </c>
      <c r="S335" s="3">
        <v>42476</v>
      </c>
      <c r="T335" s="3"/>
      <c r="U335" s="11"/>
      <c r="V335" s="11" t="s">
        <v>28</v>
      </c>
      <c r="W335" s="11" t="s">
        <v>29</v>
      </c>
      <c r="X335" s="16" t="s">
        <v>2091</v>
      </c>
      <c r="Y335" s="16" t="s">
        <v>2262</v>
      </c>
      <c r="Z335" s="16" t="s">
        <v>2270</v>
      </c>
      <c r="AA335" s="11" t="s">
        <v>2300</v>
      </c>
      <c r="AB335" s="3">
        <f t="shared" si="28"/>
        <v>42658</v>
      </c>
      <c r="AC335" s="3">
        <v>43004</v>
      </c>
      <c r="AD335" s="3">
        <f t="shared" si="29"/>
        <v>43046</v>
      </c>
      <c r="AE335" s="3"/>
      <c r="AF335" s="4" t="s">
        <v>3107</v>
      </c>
      <c r="AG335" s="3">
        <v>43486</v>
      </c>
      <c r="AH335" s="3">
        <v>43486</v>
      </c>
      <c r="AI335" s="4" t="s">
        <v>2502</v>
      </c>
      <c r="AJ335" s="7"/>
      <c r="AK335" s="4" t="s">
        <v>2512</v>
      </c>
      <c r="AL335" s="19"/>
      <c r="AM335" s="19"/>
      <c r="AN335" s="19"/>
      <c r="AO335" s="19" t="e">
        <v>#N/A</v>
      </c>
      <c r="AP335" s="19" t="e">
        <v>#N/A</v>
      </c>
      <c r="AQ335" s="19" t="e">
        <v>#N/A</v>
      </c>
      <c r="AR335" s="19" t="e">
        <f>VLOOKUP(A335,#REF!,12,0)</f>
        <v>#REF!</v>
      </c>
      <c r="AS335" s="19" t="e">
        <f t="shared" si="30"/>
        <v>#REF!</v>
      </c>
      <c r="AX335" s="19" t="e">
        <v>#N/A</v>
      </c>
      <c r="AY335" s="19" t="b">
        <v>1</v>
      </c>
      <c r="AZ335" s="19">
        <v>4200</v>
      </c>
    </row>
    <row r="336" spans="1:52" s="10" customFormat="1" ht="15" hidden="1" customHeight="1">
      <c r="A336" s="19" t="s">
        <v>2876</v>
      </c>
      <c r="B336" s="19"/>
      <c r="C336" s="72">
        <f t="shared" si="26"/>
        <v>36188334238</v>
      </c>
      <c r="D336" s="11">
        <v>332</v>
      </c>
      <c r="E336" s="12" t="s">
        <v>25</v>
      </c>
      <c r="F336" s="12" t="s">
        <v>109</v>
      </c>
      <c r="G336" s="4" t="s">
        <v>113</v>
      </c>
      <c r="H336" s="4" t="s">
        <v>219</v>
      </c>
      <c r="I336" s="4" t="s">
        <v>64</v>
      </c>
      <c r="J336" s="14" t="s">
        <v>812</v>
      </c>
      <c r="K336" s="14" t="s">
        <v>1552</v>
      </c>
      <c r="L336" s="15" t="s">
        <v>1785</v>
      </c>
      <c r="M336" s="4" t="str">
        <f t="shared" si="27"/>
        <v>KHAIRPADAR KENDUMUNDA SINAPALI</v>
      </c>
      <c r="N336" s="11" t="s">
        <v>26</v>
      </c>
      <c r="O336" s="11">
        <v>22</v>
      </c>
      <c r="P336" s="11">
        <v>0</v>
      </c>
      <c r="Q336" s="35" t="s">
        <v>26</v>
      </c>
      <c r="R336" s="3">
        <v>42643</v>
      </c>
      <c r="S336" s="3">
        <v>42568</v>
      </c>
      <c r="T336" s="3">
        <f>S336+255</f>
        <v>42823</v>
      </c>
      <c r="U336" s="11" t="s">
        <v>2291</v>
      </c>
      <c r="V336" s="11" t="s">
        <v>28</v>
      </c>
      <c r="W336" s="11" t="s">
        <v>29</v>
      </c>
      <c r="X336" s="16" t="s">
        <v>2092</v>
      </c>
      <c r="Y336" s="16" t="s">
        <v>2262</v>
      </c>
      <c r="Z336" s="16" t="s">
        <v>2270</v>
      </c>
      <c r="AA336" s="11" t="s">
        <v>2300</v>
      </c>
      <c r="AB336" s="3">
        <f t="shared" si="28"/>
        <v>42750</v>
      </c>
      <c r="AC336" s="3">
        <v>43004</v>
      </c>
      <c r="AD336" s="3">
        <f t="shared" si="29"/>
        <v>43138</v>
      </c>
      <c r="AE336" s="21">
        <v>43279</v>
      </c>
      <c r="AF336" s="4" t="s">
        <v>2293</v>
      </c>
      <c r="AG336" s="3">
        <v>43406</v>
      </c>
      <c r="AH336" s="3">
        <v>43433</v>
      </c>
      <c r="AI336" s="4" t="s">
        <v>2502</v>
      </c>
      <c r="AJ336" s="7"/>
      <c r="AK336" s="4" t="s">
        <v>2512</v>
      </c>
      <c r="AL336" s="19"/>
      <c r="AM336" s="19"/>
      <c r="AN336" s="19"/>
      <c r="AO336" s="19" t="e">
        <v>#N/A</v>
      </c>
      <c r="AP336" s="19" t="e">
        <v>#N/A</v>
      </c>
      <c r="AQ336" s="19" t="e">
        <v>#N/A</v>
      </c>
      <c r="AR336" s="19" t="e">
        <f>VLOOKUP(A336,#REF!,12,0)</f>
        <v>#REF!</v>
      </c>
      <c r="AS336" s="19" t="e">
        <f t="shared" si="30"/>
        <v>#REF!</v>
      </c>
      <c r="AX336" s="19" t="e">
        <v>#N/A</v>
      </c>
      <c r="AY336" s="19" t="b">
        <v>1</v>
      </c>
      <c r="AZ336" s="19">
        <v>5300</v>
      </c>
    </row>
    <row r="337" spans="1:52" s="10" customFormat="1" ht="15" hidden="1" customHeight="1">
      <c r="A337" s="19" t="s">
        <v>2877</v>
      </c>
      <c r="B337" s="19"/>
      <c r="C337" s="72">
        <f t="shared" si="26"/>
        <v>36375108218</v>
      </c>
      <c r="D337" s="11">
        <v>333</v>
      </c>
      <c r="E337" s="12" t="s">
        <v>25</v>
      </c>
      <c r="F337" s="12" t="s">
        <v>109</v>
      </c>
      <c r="G337" s="4" t="s">
        <v>113</v>
      </c>
      <c r="H337" s="8" t="s">
        <v>179</v>
      </c>
      <c r="I337" s="4" t="s">
        <v>813</v>
      </c>
      <c r="J337" s="14" t="s">
        <v>814</v>
      </c>
      <c r="K337" s="14"/>
      <c r="L337" s="15" t="s">
        <v>1786</v>
      </c>
      <c r="M337" s="4" t="str">
        <f t="shared" si="27"/>
        <v>KANDULKONA-I KENDUMUNDA SINAPALI</v>
      </c>
      <c r="N337" s="11" t="s">
        <v>26</v>
      </c>
      <c r="O337" s="11">
        <v>22</v>
      </c>
      <c r="P337" s="11">
        <v>0</v>
      </c>
      <c r="Q337" s="35" t="s">
        <v>26</v>
      </c>
      <c r="R337" s="3">
        <v>42647</v>
      </c>
      <c r="S337" s="3">
        <v>42589</v>
      </c>
      <c r="T337" s="3">
        <f>S337+255</f>
        <v>42844</v>
      </c>
      <c r="U337" s="11" t="s">
        <v>2291</v>
      </c>
      <c r="V337" s="11" t="s">
        <v>28</v>
      </c>
      <c r="W337" s="11" t="s">
        <v>29</v>
      </c>
      <c r="X337" s="16" t="s">
        <v>2093</v>
      </c>
      <c r="Y337" s="16" t="s">
        <v>2262</v>
      </c>
      <c r="Z337" s="16" t="s">
        <v>2270</v>
      </c>
      <c r="AA337" s="11" t="s">
        <v>2300</v>
      </c>
      <c r="AB337" s="3">
        <f t="shared" si="28"/>
        <v>42771</v>
      </c>
      <c r="AC337" s="3">
        <v>43004</v>
      </c>
      <c r="AD337" s="3">
        <f t="shared" si="29"/>
        <v>43159</v>
      </c>
      <c r="AE337" s="21">
        <v>43279</v>
      </c>
      <c r="AF337" s="4" t="s">
        <v>2293</v>
      </c>
      <c r="AG337" s="3">
        <v>43433</v>
      </c>
      <c r="AH337" s="3">
        <v>43433</v>
      </c>
      <c r="AI337" s="4" t="s">
        <v>2502</v>
      </c>
      <c r="AJ337" s="4"/>
      <c r="AK337" s="4" t="s">
        <v>2512</v>
      </c>
      <c r="AL337" s="19"/>
      <c r="AM337" s="19"/>
      <c r="AN337" s="19"/>
      <c r="AO337" s="19" t="e">
        <v>#N/A</v>
      </c>
      <c r="AP337" s="19" t="e">
        <v>#N/A</v>
      </c>
      <c r="AQ337" s="19" t="e">
        <v>#N/A</v>
      </c>
      <c r="AR337" s="19" t="e">
        <f>VLOOKUP(A337,#REF!,12,0)</f>
        <v>#REF!</v>
      </c>
      <c r="AS337" s="19" t="e">
        <f t="shared" si="30"/>
        <v>#REF!</v>
      </c>
      <c r="AX337" s="19" t="e">
        <v>#N/A</v>
      </c>
      <c r="AY337" s="19" t="b">
        <v>1</v>
      </c>
      <c r="AZ337" s="19">
        <v>6400</v>
      </c>
    </row>
    <row r="338" spans="1:52" s="10" customFormat="1" ht="15" hidden="1" customHeight="1">
      <c r="A338" s="19" t="s">
        <v>2878</v>
      </c>
      <c r="B338" s="19"/>
      <c r="C338" s="72">
        <f t="shared" si="26"/>
        <v>36375108252</v>
      </c>
      <c r="D338" s="11">
        <v>334</v>
      </c>
      <c r="E338" s="12" t="s">
        <v>25</v>
      </c>
      <c r="F338" s="12" t="s">
        <v>109</v>
      </c>
      <c r="G338" s="4" t="s">
        <v>113</v>
      </c>
      <c r="H338" s="4" t="s">
        <v>181</v>
      </c>
      <c r="I338" s="4" t="s">
        <v>397</v>
      </c>
      <c r="J338" s="14" t="s">
        <v>815</v>
      </c>
      <c r="K338" s="14"/>
      <c r="L338" s="15" t="s">
        <v>1787</v>
      </c>
      <c r="M338" s="4" t="str">
        <f t="shared" si="27"/>
        <v>BADDARLIPADA-II KENDUMUNDA SINAPALI</v>
      </c>
      <c r="N338" s="11" t="s">
        <v>26</v>
      </c>
      <c r="O338" s="11">
        <v>20</v>
      </c>
      <c r="P338" s="11">
        <v>0</v>
      </c>
      <c r="Q338" s="35" t="s">
        <v>26</v>
      </c>
      <c r="R338" s="3">
        <v>42692</v>
      </c>
      <c r="S338" s="3">
        <v>42602</v>
      </c>
      <c r="T338" s="3">
        <f>S338+255</f>
        <v>42857</v>
      </c>
      <c r="U338" s="11" t="s">
        <v>2291</v>
      </c>
      <c r="V338" s="11" t="s">
        <v>28</v>
      </c>
      <c r="W338" s="11" t="s">
        <v>29</v>
      </c>
      <c r="X338" s="16" t="s">
        <v>2094</v>
      </c>
      <c r="Y338" s="16" t="s">
        <v>2262</v>
      </c>
      <c r="Z338" s="16" t="s">
        <v>2270</v>
      </c>
      <c r="AA338" s="11" t="s">
        <v>2300</v>
      </c>
      <c r="AB338" s="3">
        <f t="shared" si="28"/>
        <v>42784</v>
      </c>
      <c r="AC338" s="3">
        <v>43004</v>
      </c>
      <c r="AD338" s="3">
        <f t="shared" si="29"/>
        <v>43172</v>
      </c>
      <c r="AE338" s="21">
        <v>43279</v>
      </c>
      <c r="AF338" s="4" t="s">
        <v>2293</v>
      </c>
      <c r="AG338" s="3">
        <v>43433</v>
      </c>
      <c r="AH338" s="3">
        <v>43433</v>
      </c>
      <c r="AI338" s="4" t="s">
        <v>2502</v>
      </c>
      <c r="AJ338" s="7"/>
      <c r="AK338" s="4" t="s">
        <v>2512</v>
      </c>
      <c r="AL338" s="19"/>
      <c r="AM338" s="19"/>
      <c r="AN338" s="19"/>
      <c r="AO338" s="19" t="e">
        <v>#N/A</v>
      </c>
      <c r="AP338" s="19" t="e">
        <v>#N/A</v>
      </c>
      <c r="AQ338" s="19" t="e">
        <v>#N/A</v>
      </c>
      <c r="AR338" s="19" t="e">
        <f>VLOOKUP(A338,#REF!,12,0)</f>
        <v>#REF!</v>
      </c>
      <c r="AS338" s="19" t="e">
        <f t="shared" si="30"/>
        <v>#REF!</v>
      </c>
      <c r="AX338" s="19" t="e">
        <v>#N/A</v>
      </c>
      <c r="AY338" s="19" t="b">
        <v>1</v>
      </c>
      <c r="AZ338" s="19">
        <v>7500</v>
      </c>
    </row>
    <row r="339" spans="1:52" s="10" customFormat="1" ht="15" hidden="1" customHeight="1">
      <c r="A339" s="19" t="s">
        <v>2879</v>
      </c>
      <c r="B339" s="19"/>
      <c r="C339" s="72">
        <f t="shared" si="26"/>
        <v>36375108365</v>
      </c>
      <c r="D339" s="11">
        <v>335</v>
      </c>
      <c r="E339" s="12" t="s">
        <v>25</v>
      </c>
      <c r="F339" s="12" t="s">
        <v>109</v>
      </c>
      <c r="G339" s="4" t="s">
        <v>113</v>
      </c>
      <c r="H339" s="4" t="s">
        <v>2294</v>
      </c>
      <c r="I339" s="4" t="s">
        <v>816</v>
      </c>
      <c r="J339" s="14" t="s">
        <v>817</v>
      </c>
      <c r="K339" s="14"/>
      <c r="L339" s="15" t="s">
        <v>1788</v>
      </c>
      <c r="M339" s="4" t="str">
        <f t="shared" si="27"/>
        <v>Kuliapathar KENDUMUNDA SINAPALI</v>
      </c>
      <c r="N339" s="11" t="s">
        <v>26</v>
      </c>
      <c r="O339" s="11">
        <v>25</v>
      </c>
      <c r="P339" s="11">
        <v>0</v>
      </c>
      <c r="Q339" s="35" t="s">
        <v>26</v>
      </c>
      <c r="R339" s="3">
        <v>42669</v>
      </c>
      <c r="S339" s="3">
        <v>42598</v>
      </c>
      <c r="T339" s="3">
        <f>S339+255</f>
        <v>42853</v>
      </c>
      <c r="U339" s="11" t="s">
        <v>2290</v>
      </c>
      <c r="V339" s="11" t="s">
        <v>28</v>
      </c>
      <c r="W339" s="11" t="s">
        <v>29</v>
      </c>
      <c r="X339" s="16" t="s">
        <v>2095</v>
      </c>
      <c r="Y339" s="16" t="s">
        <v>2262</v>
      </c>
      <c r="Z339" s="16" t="s">
        <v>2270</v>
      </c>
      <c r="AA339" s="11" t="s">
        <v>2300</v>
      </c>
      <c r="AB339" s="3">
        <f t="shared" si="28"/>
        <v>42780</v>
      </c>
      <c r="AC339" s="3">
        <v>43004</v>
      </c>
      <c r="AD339" s="3">
        <f t="shared" si="29"/>
        <v>43168</v>
      </c>
      <c r="AE339" s="21">
        <v>43279</v>
      </c>
      <c r="AF339" s="4" t="s">
        <v>2293</v>
      </c>
      <c r="AG339" s="3">
        <v>43406</v>
      </c>
      <c r="AH339" s="3">
        <v>43433</v>
      </c>
      <c r="AI339" s="4" t="s">
        <v>2502</v>
      </c>
      <c r="AJ339" s="4"/>
      <c r="AK339" s="4" t="s">
        <v>2512</v>
      </c>
      <c r="AL339" s="19"/>
      <c r="AM339" s="19"/>
      <c r="AN339" s="19"/>
      <c r="AO339" s="19" t="e">
        <v>#N/A</v>
      </c>
      <c r="AP339" s="19" t="e">
        <v>#N/A</v>
      </c>
      <c r="AQ339" s="19" t="e">
        <v>#N/A</v>
      </c>
      <c r="AR339" s="19" t="e">
        <f>VLOOKUP(A339,#REF!,12,0)</f>
        <v>#REF!</v>
      </c>
      <c r="AS339" s="19" t="e">
        <f t="shared" si="30"/>
        <v>#REF!</v>
      </c>
      <c r="AX339" s="19" t="e">
        <v>#N/A</v>
      </c>
      <c r="AY339" s="19" t="b">
        <v>1</v>
      </c>
      <c r="AZ339" s="19">
        <v>8600</v>
      </c>
    </row>
    <row r="340" spans="1:52" s="10" customFormat="1" ht="15" hidden="1" customHeight="1">
      <c r="A340" s="19" t="s">
        <v>2880</v>
      </c>
      <c r="B340" s="19"/>
      <c r="C340" s="72">
        <f t="shared" si="26"/>
        <v>36391385601</v>
      </c>
      <c r="D340" s="11">
        <v>336</v>
      </c>
      <c r="E340" s="12" t="s">
        <v>25</v>
      </c>
      <c r="F340" s="12" t="s">
        <v>109</v>
      </c>
      <c r="G340" s="4" t="s">
        <v>113</v>
      </c>
      <c r="H340" s="4" t="s">
        <v>216</v>
      </c>
      <c r="I340" s="4" t="s">
        <v>71</v>
      </c>
      <c r="J340" s="33" t="s">
        <v>818</v>
      </c>
      <c r="K340" s="33"/>
      <c r="L340" s="34" t="s">
        <v>1789</v>
      </c>
      <c r="M340" s="4" t="str">
        <f t="shared" si="27"/>
        <v>KAINTPADAR-II KENDUMUNDA SINAPALI</v>
      </c>
      <c r="N340" s="11" t="s">
        <v>26</v>
      </c>
      <c r="O340" s="11">
        <v>19</v>
      </c>
      <c r="P340" s="11">
        <v>0</v>
      </c>
      <c r="Q340" s="35" t="s">
        <v>26</v>
      </c>
      <c r="R340" s="3">
        <v>42724</v>
      </c>
      <c r="S340" s="3">
        <v>42646</v>
      </c>
      <c r="T340" s="3">
        <v>42917</v>
      </c>
      <c r="U340" s="11" t="s">
        <v>2290</v>
      </c>
      <c r="V340" s="11" t="s">
        <v>28</v>
      </c>
      <c r="W340" s="11" t="s">
        <v>29</v>
      </c>
      <c r="X340" s="16" t="s">
        <v>2096</v>
      </c>
      <c r="Y340" s="16" t="s">
        <v>2262</v>
      </c>
      <c r="Z340" s="16" t="s">
        <v>2270</v>
      </c>
      <c r="AA340" s="11" t="s">
        <v>2300</v>
      </c>
      <c r="AB340" s="3">
        <f t="shared" si="28"/>
        <v>42828</v>
      </c>
      <c r="AC340" s="3">
        <v>43004</v>
      </c>
      <c r="AD340" s="3">
        <f t="shared" si="29"/>
        <v>43216</v>
      </c>
      <c r="AE340" s="3">
        <v>43325</v>
      </c>
      <c r="AF340" s="11" t="s">
        <v>2293</v>
      </c>
      <c r="AG340" s="3">
        <v>43433</v>
      </c>
      <c r="AH340" s="3">
        <v>43433</v>
      </c>
      <c r="AI340" s="4" t="s">
        <v>2502</v>
      </c>
      <c r="AJ340" s="7"/>
      <c r="AK340" s="4" t="s">
        <v>2512</v>
      </c>
      <c r="AL340" s="19"/>
      <c r="AM340" s="19"/>
      <c r="AN340" s="19"/>
      <c r="AO340" s="19" t="e">
        <v>#N/A</v>
      </c>
      <c r="AP340" s="19" t="e">
        <v>#N/A</v>
      </c>
      <c r="AQ340" s="19" t="e">
        <v>#N/A</v>
      </c>
      <c r="AR340" s="19" t="e">
        <f>VLOOKUP(A340,#REF!,12,0)</f>
        <v>#REF!</v>
      </c>
      <c r="AS340" s="19" t="e">
        <f t="shared" si="30"/>
        <v>#REF!</v>
      </c>
      <c r="AX340" s="19" t="e">
        <v>#N/A</v>
      </c>
      <c r="AY340" s="19" t="b">
        <v>1</v>
      </c>
      <c r="AZ340" s="19">
        <v>9700</v>
      </c>
    </row>
    <row r="341" spans="1:52" ht="15" hidden="1" customHeight="1">
      <c r="A341" s="19" t="s">
        <v>2881</v>
      </c>
      <c r="C341" s="72">
        <f t="shared" si="26"/>
        <v>36432477544</v>
      </c>
      <c r="D341" s="11">
        <v>337</v>
      </c>
      <c r="E341" s="12" t="s">
        <v>25</v>
      </c>
      <c r="F341" s="12" t="s">
        <v>109</v>
      </c>
      <c r="G341" s="4" t="s">
        <v>113</v>
      </c>
      <c r="H341" s="4" t="s">
        <v>223</v>
      </c>
      <c r="I341" s="4" t="s">
        <v>819</v>
      </c>
      <c r="J341" s="14" t="s">
        <v>820</v>
      </c>
      <c r="K341" s="14" t="s">
        <v>1553</v>
      </c>
      <c r="L341" s="15"/>
      <c r="M341" s="4" t="str">
        <f t="shared" si="27"/>
        <v>KURLUBHATA KENDUMUNDA SINAPALI</v>
      </c>
      <c r="N341" s="11" t="s">
        <v>26</v>
      </c>
      <c r="O341" s="11">
        <v>24</v>
      </c>
      <c r="P341" s="11">
        <v>0</v>
      </c>
      <c r="Q341" s="35" t="s">
        <v>26</v>
      </c>
      <c r="R341" s="3">
        <v>42649</v>
      </c>
      <c r="S341" s="3">
        <v>42588</v>
      </c>
      <c r="T341" s="3">
        <f t="shared" ref="T341:T348" si="31">S341+255</f>
        <v>42843</v>
      </c>
      <c r="U341" s="11" t="s">
        <v>2291</v>
      </c>
      <c r="V341" s="11" t="s">
        <v>28</v>
      </c>
      <c r="W341" s="11" t="s">
        <v>29</v>
      </c>
      <c r="X341" s="16" t="s">
        <v>2097</v>
      </c>
      <c r="Y341" s="16" t="s">
        <v>2262</v>
      </c>
      <c r="Z341" s="16" t="s">
        <v>2270</v>
      </c>
      <c r="AA341" s="11" t="s">
        <v>2300</v>
      </c>
      <c r="AB341" s="3">
        <f t="shared" si="28"/>
        <v>42770</v>
      </c>
      <c r="AC341" s="3">
        <v>43004</v>
      </c>
      <c r="AD341" s="3">
        <f t="shared" si="29"/>
        <v>43158</v>
      </c>
      <c r="AE341" s="21">
        <v>43279</v>
      </c>
      <c r="AF341" s="4" t="s">
        <v>2293</v>
      </c>
      <c r="AG341" s="3">
        <v>43433</v>
      </c>
      <c r="AH341" s="3">
        <v>43406</v>
      </c>
      <c r="AI341" s="4" t="s">
        <v>2502</v>
      </c>
      <c r="AJ341" s="4"/>
      <c r="AK341" s="4" t="s">
        <v>2512</v>
      </c>
      <c r="AO341" s="19" t="e">
        <v>#N/A</v>
      </c>
      <c r="AP341" s="19" t="e">
        <v>#N/A</v>
      </c>
      <c r="AQ341" s="19" t="e">
        <v>#N/A</v>
      </c>
      <c r="AR341" s="19" t="e">
        <f>VLOOKUP(A341,#REF!,12,0)</f>
        <v>#REF!</v>
      </c>
      <c r="AS341" s="19" t="e">
        <f t="shared" si="30"/>
        <v>#REF!</v>
      </c>
      <c r="AX341" s="19" t="e">
        <v>#N/A</v>
      </c>
      <c r="AY341" s="19" t="b">
        <v>1</v>
      </c>
      <c r="AZ341" s="19">
        <v>800</v>
      </c>
    </row>
    <row r="342" spans="1:52" ht="15" hidden="1" customHeight="1">
      <c r="A342" s="19" t="s">
        <v>2882</v>
      </c>
      <c r="C342" s="72">
        <f t="shared" si="26"/>
        <v>36432477599</v>
      </c>
      <c r="D342" s="11">
        <v>338</v>
      </c>
      <c r="E342" s="12" t="s">
        <v>25</v>
      </c>
      <c r="F342" s="12" t="s">
        <v>109</v>
      </c>
      <c r="G342" s="4" t="s">
        <v>113</v>
      </c>
      <c r="H342" s="4" t="s">
        <v>247</v>
      </c>
      <c r="I342" s="4" t="s">
        <v>821</v>
      </c>
      <c r="J342" s="14" t="s">
        <v>822</v>
      </c>
      <c r="K342" s="14"/>
      <c r="L342" s="15"/>
      <c r="M342" s="4" t="str">
        <f t="shared" si="27"/>
        <v>KENDUMUNDA-I KENDUMUNDA SINAPALI</v>
      </c>
      <c r="N342" s="11" t="s">
        <v>26</v>
      </c>
      <c r="O342" s="11">
        <v>23</v>
      </c>
      <c r="P342" s="11">
        <v>0</v>
      </c>
      <c r="Q342" s="35" t="s">
        <v>26</v>
      </c>
      <c r="R342" s="3">
        <v>42705</v>
      </c>
      <c r="S342" s="3">
        <v>42619</v>
      </c>
      <c r="T342" s="3">
        <f t="shared" si="31"/>
        <v>42874</v>
      </c>
      <c r="U342" s="11" t="s">
        <v>2290</v>
      </c>
      <c r="V342" s="11" t="s">
        <v>28</v>
      </c>
      <c r="W342" s="11" t="s">
        <v>29</v>
      </c>
      <c r="X342" s="16" t="s">
        <v>2098</v>
      </c>
      <c r="Y342" s="16" t="s">
        <v>2262</v>
      </c>
      <c r="Z342" s="16" t="s">
        <v>2270</v>
      </c>
      <c r="AA342" s="11" t="s">
        <v>2300</v>
      </c>
      <c r="AB342" s="3">
        <f t="shared" si="28"/>
        <v>42801</v>
      </c>
      <c r="AC342" s="3">
        <v>43004</v>
      </c>
      <c r="AD342" s="3">
        <f t="shared" si="29"/>
        <v>43189</v>
      </c>
      <c r="AE342" s="21">
        <v>43279</v>
      </c>
      <c r="AF342" s="4" t="s">
        <v>2293</v>
      </c>
      <c r="AG342" s="3">
        <v>43406</v>
      </c>
      <c r="AH342" s="3">
        <v>43433</v>
      </c>
      <c r="AI342" s="4" t="s">
        <v>2502</v>
      </c>
      <c r="AJ342" s="4"/>
      <c r="AK342" s="4" t="s">
        <v>2512</v>
      </c>
      <c r="AO342" s="19" t="e">
        <v>#N/A</v>
      </c>
      <c r="AP342" s="19" t="e">
        <v>#N/A</v>
      </c>
      <c r="AQ342" s="19" t="e">
        <v>#N/A</v>
      </c>
      <c r="AR342" s="19" t="e">
        <f>VLOOKUP(A342,#REF!,12,0)</f>
        <v>#REF!</v>
      </c>
      <c r="AS342" s="19" t="e">
        <f t="shared" si="30"/>
        <v>#REF!</v>
      </c>
      <c r="AX342" s="19" t="e">
        <v>#N/A</v>
      </c>
      <c r="AY342" s="19" t="b">
        <v>1</v>
      </c>
      <c r="AZ342" s="19">
        <v>1900</v>
      </c>
    </row>
    <row r="343" spans="1:52" s="10" customFormat="1" ht="15" hidden="1" customHeight="1">
      <c r="A343" s="19" t="s">
        <v>2883</v>
      </c>
      <c r="B343" s="19"/>
      <c r="C343" s="72">
        <f t="shared" si="26"/>
        <v>36432477612</v>
      </c>
      <c r="D343" s="11">
        <v>339</v>
      </c>
      <c r="E343" s="12" t="s">
        <v>25</v>
      </c>
      <c r="F343" s="12" t="s">
        <v>109</v>
      </c>
      <c r="G343" s="4" t="s">
        <v>113</v>
      </c>
      <c r="H343" s="4" t="s">
        <v>247</v>
      </c>
      <c r="I343" s="4" t="s">
        <v>823</v>
      </c>
      <c r="J343" s="14" t="s">
        <v>630</v>
      </c>
      <c r="K343" s="14"/>
      <c r="L343" s="15" t="s">
        <v>1790</v>
      </c>
      <c r="M343" s="4" t="str">
        <f t="shared" si="27"/>
        <v>KENDUMUNDA-I KENDUMUNDA SINAPALI</v>
      </c>
      <c r="N343" s="11" t="s">
        <v>26</v>
      </c>
      <c r="O343" s="11">
        <v>22</v>
      </c>
      <c r="P343" s="11">
        <v>0</v>
      </c>
      <c r="Q343" s="35" t="s">
        <v>26</v>
      </c>
      <c r="R343" s="3">
        <v>42726</v>
      </c>
      <c r="S343" s="3">
        <v>42597</v>
      </c>
      <c r="T343" s="3">
        <f t="shared" si="31"/>
        <v>42852</v>
      </c>
      <c r="U343" s="11" t="s">
        <v>2291</v>
      </c>
      <c r="V343" s="11" t="s">
        <v>28</v>
      </c>
      <c r="W343" s="11" t="s">
        <v>29</v>
      </c>
      <c r="X343" s="16" t="s">
        <v>2099</v>
      </c>
      <c r="Y343" s="16" t="s">
        <v>2262</v>
      </c>
      <c r="Z343" s="16" t="s">
        <v>2270</v>
      </c>
      <c r="AA343" s="11" t="s">
        <v>2300</v>
      </c>
      <c r="AB343" s="3">
        <f t="shared" si="28"/>
        <v>42779</v>
      </c>
      <c r="AC343" s="21">
        <v>43004</v>
      </c>
      <c r="AD343" s="3">
        <f t="shared" si="29"/>
        <v>43167</v>
      </c>
      <c r="AE343" s="21">
        <v>43279</v>
      </c>
      <c r="AF343" s="4" t="s">
        <v>2293</v>
      </c>
      <c r="AG343" s="3">
        <v>43406</v>
      </c>
      <c r="AH343" s="3">
        <v>43406</v>
      </c>
      <c r="AI343" s="4" t="s">
        <v>2502</v>
      </c>
      <c r="AJ343" s="4"/>
      <c r="AK343" s="4" t="s">
        <v>2512</v>
      </c>
      <c r="AL343" s="19"/>
      <c r="AM343" s="19"/>
      <c r="AN343" s="19"/>
      <c r="AO343" s="19" t="e">
        <v>#N/A</v>
      </c>
      <c r="AP343" s="19" t="e">
        <v>#N/A</v>
      </c>
      <c r="AQ343" s="19" t="e">
        <v>#N/A</v>
      </c>
      <c r="AR343" s="19" t="e">
        <f>VLOOKUP(A343,#REF!,12,0)</f>
        <v>#REF!</v>
      </c>
      <c r="AS343" s="19" t="e">
        <f t="shared" si="30"/>
        <v>#REF!</v>
      </c>
      <c r="AX343" s="19" t="e">
        <v>#N/A</v>
      </c>
      <c r="AY343" s="19" t="b">
        <v>1</v>
      </c>
      <c r="AZ343" s="19">
        <v>3000</v>
      </c>
    </row>
    <row r="344" spans="1:52" s="10" customFormat="1" ht="15" hidden="1" customHeight="1">
      <c r="A344" s="19" t="s">
        <v>2884</v>
      </c>
      <c r="B344" s="19"/>
      <c r="C344" s="72">
        <f t="shared" si="26"/>
        <v>36432477770</v>
      </c>
      <c r="D344" s="11">
        <v>340</v>
      </c>
      <c r="E344" s="12" t="s">
        <v>25</v>
      </c>
      <c r="F344" s="12" t="s">
        <v>109</v>
      </c>
      <c r="G344" s="4" t="s">
        <v>113</v>
      </c>
      <c r="H344" s="4" t="s">
        <v>221</v>
      </c>
      <c r="I344" s="4" t="s">
        <v>824</v>
      </c>
      <c r="J344" s="14" t="s">
        <v>825</v>
      </c>
      <c r="K344" s="14"/>
      <c r="L344" s="15" t="s">
        <v>1791</v>
      </c>
      <c r="M344" s="4" t="str">
        <f t="shared" si="27"/>
        <v>JAMPANI-II KENDUMUNDA SINAPALI</v>
      </c>
      <c r="N344" s="11" t="s">
        <v>26</v>
      </c>
      <c r="O344" s="11">
        <v>26</v>
      </c>
      <c r="P344" s="11">
        <v>0</v>
      </c>
      <c r="Q344" s="35" t="s">
        <v>26</v>
      </c>
      <c r="R344" s="3">
        <v>42682</v>
      </c>
      <c r="S344" s="3">
        <v>42585</v>
      </c>
      <c r="T344" s="3">
        <f t="shared" si="31"/>
        <v>42840</v>
      </c>
      <c r="U344" s="11" t="s">
        <v>2291</v>
      </c>
      <c r="V344" s="11" t="s">
        <v>28</v>
      </c>
      <c r="W344" s="11" t="s">
        <v>29</v>
      </c>
      <c r="X344" s="16" t="s">
        <v>2100</v>
      </c>
      <c r="Y344" s="16" t="s">
        <v>2262</v>
      </c>
      <c r="Z344" s="16" t="s">
        <v>2270</v>
      </c>
      <c r="AA344" s="11" t="s">
        <v>2300</v>
      </c>
      <c r="AB344" s="3">
        <f t="shared" si="28"/>
        <v>42767</v>
      </c>
      <c r="AC344" s="3">
        <v>43004</v>
      </c>
      <c r="AD344" s="3">
        <f t="shared" si="29"/>
        <v>43155</v>
      </c>
      <c r="AE344" s="21">
        <v>43279</v>
      </c>
      <c r="AF344" s="4" t="s">
        <v>2293</v>
      </c>
      <c r="AG344" s="3">
        <v>43406</v>
      </c>
      <c r="AH344" s="3">
        <v>43433</v>
      </c>
      <c r="AI344" s="4" t="s">
        <v>2502</v>
      </c>
      <c r="AJ344" s="4"/>
      <c r="AK344" s="4" t="s">
        <v>2512</v>
      </c>
      <c r="AL344" s="19"/>
      <c r="AM344" s="19"/>
      <c r="AN344" s="19"/>
      <c r="AO344" s="19" t="e">
        <v>#N/A</v>
      </c>
      <c r="AP344" s="19" t="e">
        <v>#N/A</v>
      </c>
      <c r="AQ344" s="19" t="e">
        <v>#N/A</v>
      </c>
      <c r="AR344" s="19" t="e">
        <f>VLOOKUP(A344,#REF!,12,0)</f>
        <v>#REF!</v>
      </c>
      <c r="AS344" s="19" t="e">
        <f t="shared" si="30"/>
        <v>#REF!</v>
      </c>
      <c r="AX344" s="19" t="e">
        <v>#N/A</v>
      </c>
      <c r="AY344" s="19" t="b">
        <v>1</v>
      </c>
      <c r="AZ344" s="19">
        <v>4100</v>
      </c>
    </row>
    <row r="345" spans="1:52" ht="15" hidden="1" customHeight="1">
      <c r="A345" s="19" t="s">
        <v>2885</v>
      </c>
      <c r="C345" s="72">
        <f t="shared" si="26"/>
        <v>36432477850</v>
      </c>
      <c r="D345" s="11">
        <v>341</v>
      </c>
      <c r="E345" s="12" t="s">
        <v>25</v>
      </c>
      <c r="F345" s="12" t="s">
        <v>109</v>
      </c>
      <c r="G345" s="4" t="s">
        <v>113</v>
      </c>
      <c r="H345" s="4" t="s">
        <v>221</v>
      </c>
      <c r="I345" s="4" t="s">
        <v>436</v>
      </c>
      <c r="J345" s="14" t="s">
        <v>826</v>
      </c>
      <c r="K345" s="14"/>
      <c r="L345" s="15" t="s">
        <v>1792</v>
      </c>
      <c r="M345" s="4" t="str">
        <f t="shared" si="27"/>
        <v>JAMPANI-II KENDUMUNDA SINAPALI</v>
      </c>
      <c r="N345" s="11" t="s">
        <v>26</v>
      </c>
      <c r="O345" s="11">
        <v>24</v>
      </c>
      <c r="P345" s="11">
        <v>0</v>
      </c>
      <c r="Q345" s="35" t="s">
        <v>26</v>
      </c>
      <c r="R345" s="3">
        <v>42693</v>
      </c>
      <c r="S345" s="3">
        <v>42619</v>
      </c>
      <c r="T345" s="3">
        <f t="shared" si="31"/>
        <v>42874</v>
      </c>
      <c r="U345" s="11" t="s">
        <v>2291</v>
      </c>
      <c r="V345" s="11" t="s">
        <v>28</v>
      </c>
      <c r="W345" s="11" t="s">
        <v>29</v>
      </c>
      <c r="X345" s="16" t="s">
        <v>2101</v>
      </c>
      <c r="Y345" s="16" t="s">
        <v>2262</v>
      </c>
      <c r="Z345" s="16" t="s">
        <v>2270</v>
      </c>
      <c r="AA345" s="11" t="s">
        <v>2300</v>
      </c>
      <c r="AB345" s="3">
        <f t="shared" si="28"/>
        <v>42801</v>
      </c>
      <c r="AC345" s="3">
        <v>43004</v>
      </c>
      <c r="AD345" s="3">
        <f t="shared" si="29"/>
        <v>43189</v>
      </c>
      <c r="AE345" s="21">
        <v>43279</v>
      </c>
      <c r="AF345" s="4" t="s">
        <v>2293</v>
      </c>
      <c r="AG345" s="3">
        <v>43433</v>
      </c>
      <c r="AH345" s="3">
        <v>43433</v>
      </c>
      <c r="AI345" s="4" t="s">
        <v>2502</v>
      </c>
      <c r="AJ345" s="7"/>
      <c r="AK345" s="4" t="s">
        <v>2512</v>
      </c>
      <c r="AO345" s="19" t="e">
        <v>#N/A</v>
      </c>
      <c r="AP345" s="19" t="e">
        <v>#N/A</v>
      </c>
      <c r="AQ345" s="19" t="e">
        <v>#N/A</v>
      </c>
      <c r="AR345" s="19" t="e">
        <f>VLOOKUP(A345,#REF!,12,0)</f>
        <v>#REF!</v>
      </c>
      <c r="AS345" s="19" t="e">
        <f t="shared" si="30"/>
        <v>#REF!</v>
      </c>
      <c r="AX345" s="19" t="e">
        <v>#N/A</v>
      </c>
      <c r="AY345" s="19" t="b">
        <v>1</v>
      </c>
      <c r="AZ345" s="19">
        <v>5200</v>
      </c>
    </row>
    <row r="346" spans="1:52" ht="15" hidden="1" customHeight="1">
      <c r="A346" s="19" t="s">
        <v>2886</v>
      </c>
      <c r="C346" s="72">
        <f t="shared" si="26"/>
        <v>36509864810</v>
      </c>
      <c r="D346" s="11">
        <v>342</v>
      </c>
      <c r="E346" s="12" t="s">
        <v>25</v>
      </c>
      <c r="F346" s="12" t="s">
        <v>109</v>
      </c>
      <c r="G346" s="4" t="s">
        <v>113</v>
      </c>
      <c r="H346" s="4" t="s">
        <v>247</v>
      </c>
      <c r="I346" s="4" t="s">
        <v>827</v>
      </c>
      <c r="J346" s="14" t="s">
        <v>828</v>
      </c>
      <c r="K346" s="14"/>
      <c r="L346" s="15"/>
      <c r="M346" s="4" t="str">
        <f t="shared" si="27"/>
        <v>KENDUMUNDA-I KENDUMUNDA SINAPALI</v>
      </c>
      <c r="N346" s="11" t="s">
        <v>26</v>
      </c>
      <c r="O346" s="11">
        <v>24</v>
      </c>
      <c r="P346" s="11">
        <v>0</v>
      </c>
      <c r="Q346" s="35" t="s">
        <v>26</v>
      </c>
      <c r="R346" s="3">
        <v>42623</v>
      </c>
      <c r="S346" s="3">
        <v>42566</v>
      </c>
      <c r="T346" s="3">
        <f t="shared" si="31"/>
        <v>42821</v>
      </c>
      <c r="U346" s="11" t="s">
        <v>2291</v>
      </c>
      <c r="V346" s="11" t="s">
        <v>28</v>
      </c>
      <c r="W346" s="11" t="s">
        <v>29</v>
      </c>
      <c r="X346" s="16" t="s">
        <v>2102</v>
      </c>
      <c r="Y346" s="16" t="s">
        <v>2262</v>
      </c>
      <c r="Z346" s="16" t="s">
        <v>2270</v>
      </c>
      <c r="AA346" s="11" t="s">
        <v>2300</v>
      </c>
      <c r="AB346" s="3">
        <f t="shared" si="28"/>
        <v>42748</v>
      </c>
      <c r="AC346" s="3">
        <v>43004</v>
      </c>
      <c r="AD346" s="3">
        <f t="shared" si="29"/>
        <v>43136</v>
      </c>
      <c r="AE346" s="21">
        <v>43279</v>
      </c>
      <c r="AF346" s="4" t="s">
        <v>2293</v>
      </c>
      <c r="AG346" s="3">
        <v>43433</v>
      </c>
      <c r="AH346" s="3">
        <v>43406</v>
      </c>
      <c r="AI346" s="4" t="s">
        <v>2502</v>
      </c>
      <c r="AJ346" s="4"/>
      <c r="AK346" s="4" t="s">
        <v>2512</v>
      </c>
      <c r="AO346" s="19" t="e">
        <v>#N/A</v>
      </c>
      <c r="AP346" s="19" t="e">
        <v>#N/A</v>
      </c>
      <c r="AQ346" s="19" t="e">
        <v>#N/A</v>
      </c>
      <c r="AR346" s="19" t="e">
        <f>VLOOKUP(A346,#REF!,12,0)</f>
        <v>#REF!</v>
      </c>
      <c r="AS346" s="19" t="e">
        <f t="shared" si="30"/>
        <v>#REF!</v>
      </c>
      <c r="AX346" s="19" t="e">
        <v>#N/A</v>
      </c>
      <c r="AY346" s="19" t="b">
        <v>1</v>
      </c>
      <c r="AZ346" s="19">
        <v>6300</v>
      </c>
    </row>
    <row r="347" spans="1:52" ht="15" hidden="1" customHeight="1">
      <c r="A347" s="19" t="s">
        <v>2887</v>
      </c>
      <c r="C347" s="72">
        <f t="shared" si="26"/>
        <v>36531949312</v>
      </c>
      <c r="D347" s="11">
        <v>343</v>
      </c>
      <c r="E347" s="12" t="s">
        <v>25</v>
      </c>
      <c r="F347" s="12" t="s">
        <v>109</v>
      </c>
      <c r="G347" s="4" t="s">
        <v>113</v>
      </c>
      <c r="H347" s="4" t="s">
        <v>243</v>
      </c>
      <c r="I347" s="4" t="s">
        <v>829</v>
      </c>
      <c r="J347" s="14" t="s">
        <v>830</v>
      </c>
      <c r="K347" s="14" t="s">
        <v>1554</v>
      </c>
      <c r="L347" s="15" t="s">
        <v>1793</v>
      </c>
      <c r="M347" s="4" t="str">
        <f t="shared" si="27"/>
        <v>HALDIMUNDA KENDUMUNDA SINAPALI</v>
      </c>
      <c r="N347" s="11" t="s">
        <v>26</v>
      </c>
      <c r="O347" s="11">
        <v>20</v>
      </c>
      <c r="P347" s="11">
        <v>0</v>
      </c>
      <c r="Q347" s="35" t="s">
        <v>26</v>
      </c>
      <c r="R347" s="3">
        <v>42587</v>
      </c>
      <c r="S347" s="3">
        <v>42510</v>
      </c>
      <c r="T347" s="3">
        <f t="shared" si="31"/>
        <v>42765</v>
      </c>
      <c r="U347" s="11" t="s">
        <v>2291</v>
      </c>
      <c r="V347" s="11" t="s">
        <v>28</v>
      </c>
      <c r="W347" s="11" t="s">
        <v>29</v>
      </c>
      <c r="X347" s="16" t="s">
        <v>2103</v>
      </c>
      <c r="Y347" s="16" t="s">
        <v>2262</v>
      </c>
      <c r="Z347" s="16" t="s">
        <v>2270</v>
      </c>
      <c r="AA347" s="11" t="s">
        <v>2300</v>
      </c>
      <c r="AB347" s="3">
        <f t="shared" si="28"/>
        <v>42692</v>
      </c>
      <c r="AC347" s="3">
        <v>43004</v>
      </c>
      <c r="AD347" s="3">
        <f t="shared" si="29"/>
        <v>43080</v>
      </c>
      <c r="AE347" s="21">
        <v>43279</v>
      </c>
      <c r="AF347" s="4" t="s">
        <v>2293</v>
      </c>
      <c r="AG347" s="3">
        <v>43406</v>
      </c>
      <c r="AH347" s="3">
        <v>43433</v>
      </c>
      <c r="AI347" s="4" t="s">
        <v>2502</v>
      </c>
      <c r="AJ347" s="4"/>
      <c r="AK347" s="4" t="s">
        <v>2512</v>
      </c>
      <c r="AO347" s="19" t="e">
        <v>#N/A</v>
      </c>
      <c r="AP347" s="19" t="e">
        <v>#N/A</v>
      </c>
      <c r="AQ347" s="19" t="e">
        <v>#N/A</v>
      </c>
      <c r="AR347" s="19" t="e">
        <f>VLOOKUP(A347,#REF!,12,0)</f>
        <v>#REF!</v>
      </c>
      <c r="AS347" s="19" t="e">
        <f t="shared" si="30"/>
        <v>#REF!</v>
      </c>
      <c r="AX347" s="19" t="e">
        <v>#N/A</v>
      </c>
      <c r="AY347" s="19" t="b">
        <v>1</v>
      </c>
      <c r="AZ347" s="19">
        <v>7400</v>
      </c>
    </row>
    <row r="348" spans="1:52" ht="15" hidden="1" customHeight="1">
      <c r="A348" s="19" t="s">
        <v>2888</v>
      </c>
      <c r="C348" s="72">
        <f t="shared" si="26"/>
        <v>36712416721</v>
      </c>
      <c r="D348" s="11">
        <v>344</v>
      </c>
      <c r="E348" s="12" t="s">
        <v>25</v>
      </c>
      <c r="F348" s="12" t="s">
        <v>109</v>
      </c>
      <c r="G348" s="4" t="s">
        <v>113</v>
      </c>
      <c r="H348" s="4" t="s">
        <v>243</v>
      </c>
      <c r="I348" s="4" t="s">
        <v>831</v>
      </c>
      <c r="J348" s="14" t="s">
        <v>832</v>
      </c>
      <c r="K348" s="14" t="s">
        <v>1555</v>
      </c>
      <c r="L348" s="15"/>
      <c r="M348" s="4" t="str">
        <f t="shared" si="27"/>
        <v>HALDIMUNDA KENDUMUNDA SINAPALI</v>
      </c>
      <c r="N348" s="11" t="s">
        <v>26</v>
      </c>
      <c r="O348" s="11">
        <v>25</v>
      </c>
      <c r="P348" s="11">
        <v>0</v>
      </c>
      <c r="Q348" s="35" t="s">
        <v>26</v>
      </c>
      <c r="R348" s="3">
        <v>42713</v>
      </c>
      <c r="S348" s="3">
        <v>42608</v>
      </c>
      <c r="T348" s="3">
        <f t="shared" si="31"/>
        <v>42863</v>
      </c>
      <c r="U348" s="11" t="s">
        <v>2290</v>
      </c>
      <c r="V348" s="11" t="s">
        <v>28</v>
      </c>
      <c r="W348" s="11" t="s">
        <v>29</v>
      </c>
      <c r="X348" s="16" t="s">
        <v>2104</v>
      </c>
      <c r="Y348" s="16" t="s">
        <v>2262</v>
      </c>
      <c r="Z348" s="16" t="s">
        <v>2270</v>
      </c>
      <c r="AA348" s="11" t="s">
        <v>2300</v>
      </c>
      <c r="AB348" s="3">
        <f t="shared" si="28"/>
        <v>42790</v>
      </c>
      <c r="AC348" s="3">
        <v>43004</v>
      </c>
      <c r="AD348" s="3">
        <f t="shared" si="29"/>
        <v>43178</v>
      </c>
      <c r="AE348" s="21">
        <v>43279</v>
      </c>
      <c r="AF348" s="4" t="s">
        <v>2293</v>
      </c>
      <c r="AG348" s="3">
        <v>43433</v>
      </c>
      <c r="AH348" s="3">
        <v>43406</v>
      </c>
      <c r="AI348" s="4" t="s">
        <v>2502</v>
      </c>
      <c r="AJ348" s="4"/>
      <c r="AK348" s="4" t="s">
        <v>2512</v>
      </c>
      <c r="AO348" s="19" t="e">
        <v>#N/A</v>
      </c>
      <c r="AP348" s="19" t="e">
        <v>#N/A</v>
      </c>
      <c r="AQ348" s="19" t="e">
        <v>#N/A</v>
      </c>
      <c r="AR348" s="19" t="e">
        <f>VLOOKUP(A348,#REF!,12,0)</f>
        <v>#REF!</v>
      </c>
      <c r="AS348" s="19" t="e">
        <f t="shared" si="30"/>
        <v>#REF!</v>
      </c>
      <c r="AX348" s="19" t="e">
        <v>#N/A</v>
      </c>
      <c r="AY348" s="19" t="b">
        <v>1</v>
      </c>
      <c r="AZ348" s="19">
        <v>8500</v>
      </c>
    </row>
    <row r="349" spans="1:52" s="10" customFormat="1" ht="15" hidden="1" customHeight="1">
      <c r="A349" s="19" t="s">
        <v>2889</v>
      </c>
      <c r="B349" s="19"/>
      <c r="C349" s="72">
        <f t="shared" si="26"/>
        <v>36762176313</v>
      </c>
      <c r="D349" s="11">
        <v>345</v>
      </c>
      <c r="E349" s="12" t="s">
        <v>25</v>
      </c>
      <c r="F349" s="12" t="s">
        <v>109</v>
      </c>
      <c r="G349" s="4" t="s">
        <v>113</v>
      </c>
      <c r="H349" s="4" t="s">
        <v>181</v>
      </c>
      <c r="I349" s="4" t="s">
        <v>833</v>
      </c>
      <c r="J349" s="33" t="s">
        <v>834</v>
      </c>
      <c r="K349" s="33"/>
      <c r="L349" s="34" t="s">
        <v>1794</v>
      </c>
      <c r="M349" s="4" t="str">
        <f t="shared" si="27"/>
        <v>BADDARLIPADA-II KENDUMUNDA SINAPALI</v>
      </c>
      <c r="N349" s="11" t="s">
        <v>26</v>
      </c>
      <c r="O349" s="11">
        <v>24</v>
      </c>
      <c r="P349" s="11">
        <v>0</v>
      </c>
      <c r="Q349" s="35" t="s">
        <v>26</v>
      </c>
      <c r="R349" s="3">
        <v>42727</v>
      </c>
      <c r="S349" s="3">
        <v>42648</v>
      </c>
      <c r="T349" s="3">
        <v>42918</v>
      </c>
      <c r="U349" s="11" t="s">
        <v>2291</v>
      </c>
      <c r="V349" s="11" t="s">
        <v>28</v>
      </c>
      <c r="W349" s="11" t="s">
        <v>29</v>
      </c>
      <c r="X349" s="16" t="s">
        <v>2105</v>
      </c>
      <c r="Y349" s="16" t="s">
        <v>2262</v>
      </c>
      <c r="Z349" s="16" t="s">
        <v>2270</v>
      </c>
      <c r="AA349" s="11" t="s">
        <v>2300</v>
      </c>
      <c r="AB349" s="3">
        <f t="shared" si="28"/>
        <v>42830</v>
      </c>
      <c r="AC349" s="3">
        <v>43004</v>
      </c>
      <c r="AD349" s="3">
        <f t="shared" si="29"/>
        <v>43218</v>
      </c>
      <c r="AE349" s="3">
        <v>43325</v>
      </c>
      <c r="AF349" s="11" t="s">
        <v>2293</v>
      </c>
      <c r="AG349" s="3">
        <v>43433</v>
      </c>
      <c r="AH349" s="3">
        <v>43433</v>
      </c>
      <c r="AI349" s="4" t="s">
        <v>2502</v>
      </c>
      <c r="AJ349" s="4"/>
      <c r="AK349" s="4" t="s">
        <v>2512</v>
      </c>
      <c r="AL349" s="19"/>
      <c r="AM349" s="19"/>
      <c r="AN349" s="19"/>
      <c r="AO349" s="19" t="e">
        <v>#N/A</v>
      </c>
      <c r="AP349" s="19" t="e">
        <v>#N/A</v>
      </c>
      <c r="AQ349" s="19" t="e">
        <v>#N/A</v>
      </c>
      <c r="AR349" s="19" t="e">
        <f>VLOOKUP(A349,#REF!,12,0)</f>
        <v>#REF!</v>
      </c>
      <c r="AS349" s="19" t="e">
        <f t="shared" si="30"/>
        <v>#REF!</v>
      </c>
      <c r="AX349" s="19" t="e">
        <v>#N/A</v>
      </c>
      <c r="AY349" s="19" t="b">
        <v>1</v>
      </c>
      <c r="AZ349" s="19">
        <v>9600</v>
      </c>
    </row>
    <row r="350" spans="1:52" s="10" customFormat="1" ht="15" hidden="1" customHeight="1">
      <c r="A350" s="19" t="s">
        <v>2890</v>
      </c>
      <c r="B350" s="19"/>
      <c r="C350" s="72">
        <f t="shared" si="26"/>
        <v>31203992517</v>
      </c>
      <c r="D350" s="11">
        <v>346</v>
      </c>
      <c r="E350" s="12" t="s">
        <v>25</v>
      </c>
      <c r="F350" s="12" t="s">
        <v>109</v>
      </c>
      <c r="G350" s="4" t="s">
        <v>116</v>
      </c>
      <c r="H350" s="4" t="s">
        <v>344</v>
      </c>
      <c r="I350" s="4" t="s">
        <v>821</v>
      </c>
      <c r="J350" s="33" t="s">
        <v>92</v>
      </c>
      <c r="K350" s="33" t="s">
        <v>1556</v>
      </c>
      <c r="L350" s="34" t="s">
        <v>1795</v>
      </c>
      <c r="M350" s="4" t="str">
        <f t="shared" si="27"/>
        <v>AINLAPADA NANGALBOD SINAPALI</v>
      </c>
      <c r="N350" s="11" t="s">
        <v>26</v>
      </c>
      <c r="O350" s="11">
        <v>33</v>
      </c>
      <c r="P350" s="11">
        <v>0</v>
      </c>
      <c r="Q350" s="35" t="s">
        <v>26</v>
      </c>
      <c r="R350" s="3">
        <v>42732</v>
      </c>
      <c r="S350" s="3">
        <v>42626</v>
      </c>
      <c r="T350" s="3">
        <v>42897</v>
      </c>
      <c r="U350" s="11" t="s">
        <v>2290</v>
      </c>
      <c r="V350" s="11" t="s">
        <v>28</v>
      </c>
      <c r="W350" s="11" t="s">
        <v>29</v>
      </c>
      <c r="X350" s="16" t="s">
        <v>2106</v>
      </c>
      <c r="Y350" s="16" t="s">
        <v>2262</v>
      </c>
      <c r="Z350" s="16" t="s">
        <v>2270</v>
      </c>
      <c r="AA350" s="11" t="s">
        <v>2300</v>
      </c>
      <c r="AB350" s="3">
        <f t="shared" si="28"/>
        <v>42808</v>
      </c>
      <c r="AC350" s="3">
        <v>43004</v>
      </c>
      <c r="AD350" s="3">
        <f t="shared" si="29"/>
        <v>43196</v>
      </c>
      <c r="AE350" s="3">
        <v>43325</v>
      </c>
      <c r="AF350" s="11" t="s">
        <v>2293</v>
      </c>
      <c r="AG350" s="3">
        <v>43406</v>
      </c>
      <c r="AH350" s="3">
        <v>43406</v>
      </c>
      <c r="AI350" s="4" t="s">
        <v>2502</v>
      </c>
      <c r="AJ350" s="4"/>
      <c r="AK350" s="4" t="s">
        <v>2512</v>
      </c>
      <c r="AL350" s="19"/>
      <c r="AM350" s="19"/>
      <c r="AN350" s="19">
        <v>7655904720</v>
      </c>
      <c r="AO350" s="19">
        <v>7655904720</v>
      </c>
      <c r="AP350" s="19" t="s">
        <v>1556</v>
      </c>
      <c r="AQ350" s="19" t="s">
        <v>1795</v>
      </c>
      <c r="AR350" s="19" t="e">
        <f>VLOOKUP(A350,#REF!,12,0)</f>
        <v>#REF!</v>
      </c>
      <c r="AS350" s="19" t="e">
        <f t="shared" si="30"/>
        <v>#REF!</v>
      </c>
      <c r="AX350" s="19" t="e">
        <v>#N/A</v>
      </c>
      <c r="AY350" s="19" t="b">
        <v>1</v>
      </c>
      <c r="AZ350" s="19">
        <v>700</v>
      </c>
    </row>
    <row r="351" spans="1:52" s="10" customFormat="1" ht="15" hidden="1" customHeight="1">
      <c r="A351" s="19" t="s">
        <v>2891</v>
      </c>
      <c r="B351" s="19"/>
      <c r="C351" s="72">
        <f t="shared" si="26"/>
        <v>31991574748</v>
      </c>
      <c r="D351" s="11">
        <v>347</v>
      </c>
      <c r="E351" s="12" t="s">
        <v>25</v>
      </c>
      <c r="F351" s="12" t="s">
        <v>109</v>
      </c>
      <c r="G351" s="4" t="s">
        <v>116</v>
      </c>
      <c r="H351" s="4" t="s">
        <v>248</v>
      </c>
      <c r="I351" s="4" t="s">
        <v>835</v>
      </c>
      <c r="J351" s="14" t="s">
        <v>836</v>
      </c>
      <c r="K351" s="14" t="s">
        <v>3351</v>
      </c>
      <c r="L351" s="15"/>
      <c r="M351" s="4" t="str">
        <f t="shared" si="27"/>
        <v>PORTIPADA NANGALBOD SINAPALI</v>
      </c>
      <c r="N351" s="11" t="s">
        <v>26</v>
      </c>
      <c r="O351" s="11">
        <v>25</v>
      </c>
      <c r="P351" s="11">
        <v>1</v>
      </c>
      <c r="Q351" s="35" t="s">
        <v>26</v>
      </c>
      <c r="R351" s="3">
        <v>42535</v>
      </c>
      <c r="S351" s="3">
        <v>42410</v>
      </c>
      <c r="T351" s="3">
        <v>42673</v>
      </c>
      <c r="U351" s="11" t="s">
        <v>2290</v>
      </c>
      <c r="V351" s="11" t="s">
        <v>28</v>
      </c>
      <c r="W351" s="11" t="s">
        <v>29</v>
      </c>
      <c r="X351" s="16" t="s">
        <v>2107</v>
      </c>
      <c r="Y351" s="16" t="s">
        <v>2262</v>
      </c>
      <c r="Z351" s="16" t="s">
        <v>2270</v>
      </c>
      <c r="AA351" s="11" t="s">
        <v>2300</v>
      </c>
      <c r="AB351" s="3">
        <f t="shared" si="28"/>
        <v>42592</v>
      </c>
      <c r="AC351" s="3">
        <v>43004</v>
      </c>
      <c r="AD351" s="3">
        <f t="shared" si="29"/>
        <v>42980</v>
      </c>
      <c r="AE351" s="18">
        <v>43188</v>
      </c>
      <c r="AF351" s="4" t="s">
        <v>2293</v>
      </c>
      <c r="AG351" s="3">
        <v>43433</v>
      </c>
      <c r="AH351" s="3">
        <v>43406</v>
      </c>
      <c r="AI351" s="4" t="s">
        <v>2502</v>
      </c>
      <c r="AJ351" s="4"/>
      <c r="AK351" s="4" t="s">
        <v>2512</v>
      </c>
      <c r="AL351" s="19"/>
      <c r="AM351" s="19"/>
      <c r="AN351" s="19">
        <v>6261143778</v>
      </c>
      <c r="AO351" s="19">
        <v>6261143778</v>
      </c>
      <c r="AP351" s="19" t="s">
        <v>3351</v>
      </c>
      <c r="AQ351" s="19">
        <v>0</v>
      </c>
      <c r="AR351" s="19" t="e">
        <f>VLOOKUP(A351,#REF!,12,0)</f>
        <v>#REF!</v>
      </c>
      <c r="AS351" s="19" t="e">
        <f t="shared" si="30"/>
        <v>#REF!</v>
      </c>
      <c r="AX351" s="19" t="e">
        <v>#N/A</v>
      </c>
      <c r="AY351" s="19" t="b">
        <v>1</v>
      </c>
      <c r="AZ351" s="19">
        <v>1800</v>
      </c>
    </row>
    <row r="352" spans="1:52" ht="15" hidden="1" customHeight="1">
      <c r="A352" s="19" t="s">
        <v>2892</v>
      </c>
      <c r="C352" s="72">
        <f t="shared" si="26"/>
        <v>32181138648</v>
      </c>
      <c r="D352" s="11">
        <v>348</v>
      </c>
      <c r="E352" s="12" t="s">
        <v>25</v>
      </c>
      <c r="F352" s="12" t="s">
        <v>109</v>
      </c>
      <c r="G352" s="4" t="s">
        <v>116</v>
      </c>
      <c r="H352" s="4" t="s">
        <v>231</v>
      </c>
      <c r="I352" s="4" t="s">
        <v>837</v>
      </c>
      <c r="J352" s="14" t="s">
        <v>838</v>
      </c>
      <c r="K352" s="14" t="s">
        <v>3352</v>
      </c>
      <c r="L352" s="15" t="s">
        <v>1796</v>
      </c>
      <c r="M352" s="4" t="str">
        <f t="shared" si="27"/>
        <v>BHULIABHATA NANGALBOD SINAPALI</v>
      </c>
      <c r="N352" s="11" t="s">
        <v>26</v>
      </c>
      <c r="O352" s="11">
        <v>27</v>
      </c>
      <c r="P352" s="11">
        <v>1</v>
      </c>
      <c r="Q352" s="35" t="s">
        <v>26</v>
      </c>
      <c r="R352" s="3">
        <v>42678</v>
      </c>
      <c r="S352" s="3">
        <v>42598</v>
      </c>
      <c r="T352" s="3">
        <f>S352+255</f>
        <v>42853</v>
      </c>
      <c r="U352" s="11" t="s">
        <v>2291</v>
      </c>
      <c r="V352" s="11" t="s">
        <v>28</v>
      </c>
      <c r="W352" s="11" t="s">
        <v>29</v>
      </c>
      <c r="X352" s="16" t="s">
        <v>2108</v>
      </c>
      <c r="Y352" s="16" t="s">
        <v>2262</v>
      </c>
      <c r="Z352" s="16" t="s">
        <v>2270</v>
      </c>
      <c r="AA352" s="11" t="s">
        <v>2300</v>
      </c>
      <c r="AB352" s="3">
        <f t="shared" si="28"/>
        <v>42780</v>
      </c>
      <c r="AC352" s="3">
        <v>43004</v>
      </c>
      <c r="AD352" s="3">
        <f t="shared" si="29"/>
        <v>43168</v>
      </c>
      <c r="AE352" s="21">
        <v>43279</v>
      </c>
      <c r="AF352" s="4" t="s">
        <v>2293</v>
      </c>
      <c r="AG352" s="3">
        <v>43406</v>
      </c>
      <c r="AH352" s="3">
        <v>43406</v>
      </c>
      <c r="AI352" s="4" t="s">
        <v>2502</v>
      </c>
      <c r="AJ352" s="4"/>
      <c r="AK352" s="4" t="s">
        <v>2512</v>
      </c>
      <c r="AN352" s="19">
        <v>9178778869</v>
      </c>
      <c r="AO352" s="19">
        <v>9178778869</v>
      </c>
      <c r="AP352" s="19" t="s">
        <v>3352</v>
      </c>
      <c r="AQ352" s="19" t="s">
        <v>1796</v>
      </c>
      <c r="AR352" s="19" t="e">
        <f>VLOOKUP(A352,#REF!,12,0)</f>
        <v>#REF!</v>
      </c>
      <c r="AS352" s="19" t="e">
        <f t="shared" si="30"/>
        <v>#REF!</v>
      </c>
      <c r="AX352" s="19" t="e">
        <v>#N/A</v>
      </c>
      <c r="AY352" s="19" t="b">
        <v>1</v>
      </c>
      <c r="AZ352" s="19">
        <v>2900</v>
      </c>
    </row>
    <row r="353" spans="1:52" ht="15" hidden="1" customHeight="1">
      <c r="A353" s="19" t="s">
        <v>2893</v>
      </c>
      <c r="C353" s="72">
        <f t="shared" si="26"/>
        <v>34442045221</v>
      </c>
      <c r="D353" s="11">
        <v>349</v>
      </c>
      <c r="E353" s="12" t="s">
        <v>25</v>
      </c>
      <c r="F353" s="12" t="s">
        <v>109</v>
      </c>
      <c r="G353" s="4" t="s">
        <v>116</v>
      </c>
      <c r="H353" s="4" t="s">
        <v>228</v>
      </c>
      <c r="I353" s="4" t="s">
        <v>839</v>
      </c>
      <c r="J353" s="33" t="s">
        <v>840</v>
      </c>
      <c r="K353" s="33" t="s">
        <v>3353</v>
      </c>
      <c r="L353" s="34" t="s">
        <v>1797</v>
      </c>
      <c r="M353" s="4" t="str">
        <f t="shared" si="27"/>
        <v>PHULCHI NANGALBOD SINAPALI</v>
      </c>
      <c r="N353" s="11" t="s">
        <v>26</v>
      </c>
      <c r="O353" s="11">
        <v>27</v>
      </c>
      <c r="P353" s="11">
        <v>1</v>
      </c>
      <c r="Q353" s="35" t="s">
        <v>26</v>
      </c>
      <c r="R353" s="3">
        <v>42829</v>
      </c>
      <c r="S353" s="3">
        <v>42740</v>
      </c>
      <c r="T353" s="3">
        <v>43014</v>
      </c>
      <c r="U353" s="11" t="s">
        <v>2291</v>
      </c>
      <c r="V353" s="11" t="s">
        <v>28</v>
      </c>
      <c r="W353" s="11" t="s">
        <v>29</v>
      </c>
      <c r="X353" s="16" t="s">
        <v>2109</v>
      </c>
      <c r="Y353" s="16" t="s">
        <v>2262</v>
      </c>
      <c r="Z353" s="16" t="s">
        <v>2270</v>
      </c>
      <c r="AA353" s="11" t="s">
        <v>2300</v>
      </c>
      <c r="AB353" s="3">
        <f t="shared" si="28"/>
        <v>42922</v>
      </c>
      <c r="AC353" s="3">
        <v>43004</v>
      </c>
      <c r="AD353" s="3">
        <f t="shared" si="29"/>
        <v>43310</v>
      </c>
      <c r="AE353" s="3">
        <v>43449</v>
      </c>
      <c r="AF353" s="11" t="s">
        <v>2293</v>
      </c>
      <c r="AG353" s="3">
        <v>43472</v>
      </c>
      <c r="AH353" s="3">
        <v>43472</v>
      </c>
      <c r="AI353" s="4" t="s">
        <v>2502</v>
      </c>
      <c r="AJ353" s="4"/>
      <c r="AK353" s="4" t="s">
        <v>2512</v>
      </c>
      <c r="AN353" s="19">
        <v>7326039457</v>
      </c>
      <c r="AO353" s="19">
        <v>7326039457</v>
      </c>
      <c r="AP353" s="19" t="s">
        <v>3353</v>
      </c>
      <c r="AQ353" s="19" t="s">
        <v>1797</v>
      </c>
      <c r="AR353" s="19" t="e">
        <f>VLOOKUP(A353,#REF!,12,0)</f>
        <v>#REF!</v>
      </c>
      <c r="AS353" s="19" t="e">
        <f t="shared" si="30"/>
        <v>#REF!</v>
      </c>
      <c r="AX353" s="19" t="e">
        <v>#N/A</v>
      </c>
      <c r="AY353" s="19" t="b">
        <v>1</v>
      </c>
      <c r="AZ353" s="19">
        <v>4000</v>
      </c>
    </row>
    <row r="354" spans="1:52" ht="15" hidden="1" customHeight="1">
      <c r="A354" s="19" t="s">
        <v>2894</v>
      </c>
      <c r="C354" s="72">
        <f t="shared" si="26"/>
        <v>34442046972</v>
      </c>
      <c r="D354" s="11">
        <v>350</v>
      </c>
      <c r="E354" s="12" t="s">
        <v>25</v>
      </c>
      <c r="F354" s="12" t="s">
        <v>109</v>
      </c>
      <c r="G354" s="4" t="s">
        <v>116</v>
      </c>
      <c r="H354" s="4" t="s">
        <v>249</v>
      </c>
      <c r="I354" s="4" t="s">
        <v>841</v>
      </c>
      <c r="J354" s="33" t="s">
        <v>842</v>
      </c>
      <c r="K354" s="33" t="s">
        <v>3354</v>
      </c>
      <c r="L354" s="34" t="s">
        <v>1798</v>
      </c>
      <c r="M354" s="4" t="str">
        <f t="shared" si="27"/>
        <v>BELPATI NANGALBOD SINAPALI</v>
      </c>
      <c r="N354" s="11" t="s">
        <v>26</v>
      </c>
      <c r="O354" s="11">
        <v>28</v>
      </c>
      <c r="P354" s="11">
        <v>1</v>
      </c>
      <c r="Q354" s="35" t="s">
        <v>26</v>
      </c>
      <c r="R354" s="3">
        <v>42872</v>
      </c>
      <c r="S354" s="3">
        <v>42757</v>
      </c>
      <c r="T354" s="3">
        <f>S354+298</f>
        <v>43055</v>
      </c>
      <c r="U354" s="11" t="s">
        <v>2291</v>
      </c>
      <c r="V354" s="11" t="s">
        <v>28</v>
      </c>
      <c r="W354" s="11" t="s">
        <v>29</v>
      </c>
      <c r="X354" s="16" t="s">
        <v>2110</v>
      </c>
      <c r="Y354" s="16" t="s">
        <v>2262</v>
      </c>
      <c r="Z354" s="16" t="s">
        <v>2270</v>
      </c>
      <c r="AA354" s="11" t="s">
        <v>2300</v>
      </c>
      <c r="AB354" s="3">
        <f t="shared" si="28"/>
        <v>42939</v>
      </c>
      <c r="AC354" s="3">
        <v>43004</v>
      </c>
      <c r="AD354" s="3">
        <f t="shared" si="29"/>
        <v>43327</v>
      </c>
      <c r="AE354" s="3">
        <v>43406</v>
      </c>
      <c r="AF354" s="11" t="s">
        <v>2293</v>
      </c>
      <c r="AG354" s="3">
        <v>43433</v>
      </c>
      <c r="AH354" s="3">
        <v>43406</v>
      </c>
      <c r="AI354" s="4" t="s">
        <v>2502</v>
      </c>
      <c r="AJ354" s="4"/>
      <c r="AK354" s="4" t="s">
        <v>2512</v>
      </c>
      <c r="AN354" s="19">
        <v>9078778104</v>
      </c>
      <c r="AO354" s="19">
        <v>9078778104</v>
      </c>
      <c r="AP354" s="19" t="s">
        <v>3354</v>
      </c>
      <c r="AQ354" s="19" t="s">
        <v>1798</v>
      </c>
      <c r="AR354" s="19" t="e">
        <f>VLOOKUP(A354,#REF!,12,0)</f>
        <v>#REF!</v>
      </c>
      <c r="AS354" s="19" t="e">
        <f t="shared" si="30"/>
        <v>#REF!</v>
      </c>
      <c r="AX354" s="19" t="e">
        <v>#N/A</v>
      </c>
      <c r="AY354" s="19" t="b">
        <v>1</v>
      </c>
      <c r="AZ354" s="19">
        <v>5100</v>
      </c>
    </row>
    <row r="355" spans="1:52" ht="15" hidden="1" customHeight="1">
      <c r="A355" s="19" t="s">
        <v>2895</v>
      </c>
      <c r="C355" s="72">
        <f t="shared" si="26"/>
        <v>34844167355</v>
      </c>
      <c r="D355" s="11">
        <v>351</v>
      </c>
      <c r="E355" s="12" t="s">
        <v>25</v>
      </c>
      <c r="F355" s="12" t="s">
        <v>109</v>
      </c>
      <c r="G355" s="4" t="s">
        <v>116</v>
      </c>
      <c r="H355" s="4" t="s">
        <v>327</v>
      </c>
      <c r="I355" s="4" t="s">
        <v>843</v>
      </c>
      <c r="J355" s="33" t="s">
        <v>844</v>
      </c>
      <c r="K355" s="33" t="s">
        <v>3355</v>
      </c>
      <c r="L355" s="34" t="s">
        <v>1799</v>
      </c>
      <c r="M355" s="4" t="str">
        <f t="shared" si="27"/>
        <v>DABADA NANGALBOD SINAPALI</v>
      </c>
      <c r="N355" s="11" t="s">
        <v>26</v>
      </c>
      <c r="O355" s="11">
        <v>25</v>
      </c>
      <c r="P355" s="11">
        <v>1</v>
      </c>
      <c r="Q355" s="35" t="s">
        <v>26</v>
      </c>
      <c r="R355" s="3">
        <v>42802</v>
      </c>
      <c r="S355" s="3">
        <v>42736</v>
      </c>
      <c r="T355" s="3">
        <v>43002</v>
      </c>
      <c r="U355" s="11" t="s">
        <v>2291</v>
      </c>
      <c r="V355" s="11" t="s">
        <v>28</v>
      </c>
      <c r="W355" s="11" t="s">
        <v>29</v>
      </c>
      <c r="X355" s="16" t="s">
        <v>2111</v>
      </c>
      <c r="Y355" s="16" t="s">
        <v>2262</v>
      </c>
      <c r="Z355" s="16" t="s">
        <v>2270</v>
      </c>
      <c r="AA355" s="11" t="s">
        <v>2300</v>
      </c>
      <c r="AB355" s="3">
        <f t="shared" si="28"/>
        <v>42918</v>
      </c>
      <c r="AC355" s="3">
        <v>43004</v>
      </c>
      <c r="AD355" s="3">
        <f t="shared" si="29"/>
        <v>43306</v>
      </c>
      <c r="AE355" s="3">
        <v>43325</v>
      </c>
      <c r="AF355" s="11" t="s">
        <v>2293</v>
      </c>
      <c r="AG355" s="3">
        <v>43433</v>
      </c>
      <c r="AH355" s="3"/>
      <c r="AI355" s="4" t="s">
        <v>2502</v>
      </c>
      <c r="AJ355" s="4"/>
      <c r="AK355" s="4" t="s">
        <v>2491</v>
      </c>
      <c r="AN355" s="19">
        <v>6264026824</v>
      </c>
      <c r="AO355" s="19">
        <v>6264026824</v>
      </c>
      <c r="AP355" s="19" t="s">
        <v>3355</v>
      </c>
      <c r="AQ355" s="19" t="s">
        <v>1799</v>
      </c>
      <c r="AR355" s="19" t="e">
        <f>VLOOKUP(A355,#REF!,12,0)</f>
        <v>#REF!</v>
      </c>
      <c r="AS355" s="19" t="e">
        <f t="shared" si="30"/>
        <v>#REF!</v>
      </c>
      <c r="AX355" s="19" t="e">
        <v>#N/A</v>
      </c>
      <c r="AY355" s="19" t="b">
        <v>1</v>
      </c>
      <c r="AZ355" s="19">
        <v>6200</v>
      </c>
    </row>
    <row r="356" spans="1:52" s="10" customFormat="1" ht="15" hidden="1" customHeight="1">
      <c r="A356" s="19" t="s">
        <v>2896</v>
      </c>
      <c r="B356" s="19"/>
      <c r="C356" s="72">
        <f t="shared" si="26"/>
        <v>35031290342</v>
      </c>
      <c r="D356" s="11">
        <v>352</v>
      </c>
      <c r="E356" s="12" t="s">
        <v>25</v>
      </c>
      <c r="F356" s="12" t="s">
        <v>109</v>
      </c>
      <c r="G356" s="4" t="s">
        <v>116</v>
      </c>
      <c r="H356" s="4" t="s">
        <v>250</v>
      </c>
      <c r="I356" s="4" t="s">
        <v>845</v>
      </c>
      <c r="J356" s="33" t="s">
        <v>846</v>
      </c>
      <c r="K356" s="33"/>
      <c r="L356" s="34" t="s">
        <v>1800</v>
      </c>
      <c r="M356" s="4" t="str">
        <f t="shared" si="27"/>
        <v>KHANDAPADA NANGALBOD SINAPALI</v>
      </c>
      <c r="N356" s="11" t="s">
        <v>26</v>
      </c>
      <c r="O356" s="11">
        <v>24</v>
      </c>
      <c r="P356" s="11">
        <v>1</v>
      </c>
      <c r="Q356" s="35" t="s">
        <v>26</v>
      </c>
      <c r="R356" s="3">
        <v>42777</v>
      </c>
      <c r="S356" s="3">
        <v>42659</v>
      </c>
      <c r="T356" s="3">
        <v>42926</v>
      </c>
      <c r="U356" s="11" t="s">
        <v>2291</v>
      </c>
      <c r="V356" s="11" t="s">
        <v>28</v>
      </c>
      <c r="W356" s="11" t="s">
        <v>29</v>
      </c>
      <c r="X356" s="16" t="s">
        <v>2112</v>
      </c>
      <c r="Y356" s="16" t="s">
        <v>2262</v>
      </c>
      <c r="Z356" s="16" t="s">
        <v>2270</v>
      </c>
      <c r="AA356" s="11" t="s">
        <v>2300</v>
      </c>
      <c r="AB356" s="3">
        <f t="shared" si="28"/>
        <v>42841</v>
      </c>
      <c r="AC356" s="3">
        <v>43004</v>
      </c>
      <c r="AD356" s="3">
        <f t="shared" si="29"/>
        <v>43229</v>
      </c>
      <c r="AE356" s="3">
        <v>43325</v>
      </c>
      <c r="AF356" s="11" t="s">
        <v>2293</v>
      </c>
      <c r="AG356" s="3">
        <v>43406</v>
      </c>
      <c r="AH356" s="3">
        <v>43406</v>
      </c>
      <c r="AI356" s="4" t="s">
        <v>2502</v>
      </c>
      <c r="AJ356" s="7"/>
      <c r="AK356" s="4" t="s">
        <v>2512</v>
      </c>
      <c r="AL356" s="19"/>
      <c r="AM356" s="19"/>
      <c r="AN356" s="19">
        <v>9596896347</v>
      </c>
      <c r="AO356" s="19">
        <v>9596896347</v>
      </c>
      <c r="AP356" s="19">
        <v>0</v>
      </c>
      <c r="AQ356" s="19" t="s">
        <v>1800</v>
      </c>
      <c r="AR356" s="19" t="e">
        <f>VLOOKUP(A356,#REF!,12,0)</f>
        <v>#REF!</v>
      </c>
      <c r="AS356" s="19" t="e">
        <f t="shared" si="30"/>
        <v>#REF!</v>
      </c>
      <c r="AX356" s="19" t="e">
        <v>#N/A</v>
      </c>
      <c r="AY356" s="19" t="b">
        <v>1</v>
      </c>
      <c r="AZ356" s="19">
        <v>7300</v>
      </c>
    </row>
    <row r="357" spans="1:52" s="10" customFormat="1" ht="15" hidden="1" customHeight="1">
      <c r="A357" s="19" t="s">
        <v>2897</v>
      </c>
      <c r="B357" s="19"/>
      <c r="C357" s="72">
        <f t="shared" si="26"/>
        <v>35163485321</v>
      </c>
      <c r="D357" s="11">
        <v>353</v>
      </c>
      <c r="E357" s="12" t="s">
        <v>25</v>
      </c>
      <c r="F357" s="12" t="s">
        <v>109</v>
      </c>
      <c r="G357" s="4" t="s">
        <v>116</v>
      </c>
      <c r="H357" s="4" t="s">
        <v>226</v>
      </c>
      <c r="I357" s="4" t="s">
        <v>847</v>
      </c>
      <c r="J357" s="14" t="s">
        <v>848</v>
      </c>
      <c r="K357" s="14" t="s">
        <v>3356</v>
      </c>
      <c r="L357" s="15" t="s">
        <v>3357</v>
      </c>
      <c r="M357" s="4" t="str">
        <f t="shared" si="27"/>
        <v>NUAMALPADA NANGALBOD SINAPALI</v>
      </c>
      <c r="N357" s="11" t="s">
        <v>26</v>
      </c>
      <c r="O357" s="11">
        <v>21</v>
      </c>
      <c r="P357" s="11">
        <v>0</v>
      </c>
      <c r="Q357" s="35" t="s">
        <v>26</v>
      </c>
      <c r="R357" s="3">
        <v>42717</v>
      </c>
      <c r="S357" s="3">
        <v>42620</v>
      </c>
      <c r="T357" s="3">
        <f>S357+255</f>
        <v>42875</v>
      </c>
      <c r="U357" s="11" t="s">
        <v>2290</v>
      </c>
      <c r="V357" s="11" t="s">
        <v>28</v>
      </c>
      <c r="W357" s="11" t="s">
        <v>29</v>
      </c>
      <c r="X357" s="16" t="s">
        <v>2113</v>
      </c>
      <c r="Y357" s="16" t="s">
        <v>2262</v>
      </c>
      <c r="Z357" s="16" t="s">
        <v>2270</v>
      </c>
      <c r="AA357" s="11" t="s">
        <v>2300</v>
      </c>
      <c r="AB357" s="3">
        <f t="shared" si="28"/>
        <v>42802</v>
      </c>
      <c r="AC357" s="3">
        <v>43004</v>
      </c>
      <c r="AD357" s="3">
        <f t="shared" si="29"/>
        <v>43190</v>
      </c>
      <c r="AE357" s="21">
        <v>43279</v>
      </c>
      <c r="AF357" s="4" t="s">
        <v>2293</v>
      </c>
      <c r="AG357" s="3">
        <v>43433</v>
      </c>
      <c r="AH357" s="3">
        <v>43433</v>
      </c>
      <c r="AI357" s="4" t="s">
        <v>2502</v>
      </c>
      <c r="AJ357" s="7"/>
      <c r="AK357" s="4" t="s">
        <v>2512</v>
      </c>
      <c r="AL357" s="19"/>
      <c r="AM357" s="19"/>
      <c r="AN357" s="19">
        <v>9668768749</v>
      </c>
      <c r="AO357" s="19">
        <v>9668768749</v>
      </c>
      <c r="AP357" s="19" t="s">
        <v>3356</v>
      </c>
      <c r="AQ357" s="19" t="s">
        <v>3357</v>
      </c>
      <c r="AR357" s="19" t="e">
        <f>VLOOKUP(A357,#REF!,12,0)</f>
        <v>#REF!</v>
      </c>
      <c r="AS357" s="19" t="e">
        <f t="shared" si="30"/>
        <v>#REF!</v>
      </c>
      <c r="AX357" s="19" t="e">
        <v>#N/A</v>
      </c>
      <c r="AY357" s="19" t="b">
        <v>1</v>
      </c>
      <c r="AZ357" s="19">
        <v>8400</v>
      </c>
    </row>
    <row r="358" spans="1:52" ht="15" hidden="1" customHeight="1">
      <c r="A358" s="19" t="s">
        <v>2898</v>
      </c>
      <c r="C358" s="72">
        <f t="shared" si="26"/>
        <v>35287675386</v>
      </c>
      <c r="D358" s="11">
        <v>354</v>
      </c>
      <c r="E358" s="12" t="s">
        <v>25</v>
      </c>
      <c r="F358" s="12" t="s">
        <v>109</v>
      </c>
      <c r="G358" s="4" t="s">
        <v>116</v>
      </c>
      <c r="H358" s="4" t="s">
        <v>251</v>
      </c>
      <c r="I358" s="4" t="s">
        <v>38</v>
      </c>
      <c r="J358" s="14" t="s">
        <v>849</v>
      </c>
      <c r="K358" s="14"/>
      <c r="L358" s="15" t="s">
        <v>1801</v>
      </c>
      <c r="M358" s="4" t="str">
        <f t="shared" si="27"/>
        <v>PANDRIPANI NANGALBOD SINAPALI</v>
      </c>
      <c r="N358" s="11" t="s">
        <v>26</v>
      </c>
      <c r="O358" s="11">
        <v>25</v>
      </c>
      <c r="P358" s="11">
        <v>0</v>
      </c>
      <c r="Q358" s="35" t="s">
        <v>26</v>
      </c>
      <c r="R358" s="3">
        <v>42538</v>
      </c>
      <c r="S358" s="3">
        <v>42446</v>
      </c>
      <c r="T358" s="3">
        <v>43075</v>
      </c>
      <c r="U358" s="11" t="s">
        <v>2290</v>
      </c>
      <c r="V358" s="11" t="s">
        <v>28</v>
      </c>
      <c r="W358" s="11" t="s">
        <v>29</v>
      </c>
      <c r="X358" s="16" t="s">
        <v>2114</v>
      </c>
      <c r="Y358" s="16" t="s">
        <v>2262</v>
      </c>
      <c r="Z358" s="16" t="s">
        <v>2270</v>
      </c>
      <c r="AA358" s="11" t="s">
        <v>2300</v>
      </c>
      <c r="AB358" s="3">
        <f t="shared" si="28"/>
        <v>42628</v>
      </c>
      <c r="AC358" s="3">
        <v>43004</v>
      </c>
      <c r="AD358" s="3">
        <f t="shared" si="29"/>
        <v>43016</v>
      </c>
      <c r="AE358" s="18">
        <v>43188</v>
      </c>
      <c r="AF358" s="4" t="s">
        <v>2293</v>
      </c>
      <c r="AG358" s="3">
        <v>43406</v>
      </c>
      <c r="AH358" s="3">
        <v>43433</v>
      </c>
      <c r="AI358" s="4" t="s">
        <v>2502</v>
      </c>
      <c r="AJ358" s="4"/>
      <c r="AK358" s="4" t="s">
        <v>2512</v>
      </c>
      <c r="AN358" s="19">
        <v>9777677288</v>
      </c>
      <c r="AO358" s="19">
        <v>9777677288</v>
      </c>
      <c r="AP358" s="19">
        <v>0</v>
      </c>
      <c r="AQ358" s="19" t="s">
        <v>1801</v>
      </c>
      <c r="AR358" s="19" t="e">
        <f>VLOOKUP(A358,#REF!,12,0)</f>
        <v>#REF!</v>
      </c>
      <c r="AS358" s="19" t="e">
        <f t="shared" si="30"/>
        <v>#REF!</v>
      </c>
      <c r="AX358" s="19" t="e">
        <v>#N/A</v>
      </c>
      <c r="AY358" s="19" t="b">
        <v>1</v>
      </c>
      <c r="AZ358" s="19">
        <v>9500</v>
      </c>
    </row>
    <row r="359" spans="1:52" s="10" customFormat="1" ht="15" hidden="1" customHeight="1">
      <c r="A359" s="19" t="s">
        <v>2899</v>
      </c>
      <c r="B359" s="19"/>
      <c r="C359" s="72">
        <f t="shared" si="26"/>
        <v>35488490192</v>
      </c>
      <c r="D359" s="11">
        <v>355</v>
      </c>
      <c r="E359" s="12" t="s">
        <v>25</v>
      </c>
      <c r="F359" s="12" t="s">
        <v>109</v>
      </c>
      <c r="G359" s="4" t="s">
        <v>116</v>
      </c>
      <c r="H359" s="4" t="s">
        <v>252</v>
      </c>
      <c r="I359" s="4" t="s">
        <v>724</v>
      </c>
      <c r="J359" s="14" t="s">
        <v>850</v>
      </c>
      <c r="K359" s="14"/>
      <c r="L359" s="15" t="s">
        <v>1802</v>
      </c>
      <c r="M359" s="4" t="str">
        <f t="shared" si="27"/>
        <v>JOGBHATA NANGALBOD SINAPALI</v>
      </c>
      <c r="N359" s="11" t="s">
        <v>26</v>
      </c>
      <c r="O359" s="11">
        <v>19</v>
      </c>
      <c r="P359" s="11">
        <v>0</v>
      </c>
      <c r="Q359" s="35" t="s">
        <v>26</v>
      </c>
      <c r="R359" s="3">
        <v>42710</v>
      </c>
      <c r="S359" s="3">
        <v>42619</v>
      </c>
      <c r="T359" s="3">
        <f>S359+255</f>
        <v>42874</v>
      </c>
      <c r="U359" s="11" t="s">
        <v>2291</v>
      </c>
      <c r="V359" s="11" t="s">
        <v>28</v>
      </c>
      <c r="W359" s="11" t="s">
        <v>29</v>
      </c>
      <c r="X359" s="16" t="s">
        <v>2115</v>
      </c>
      <c r="Y359" s="16" t="s">
        <v>2262</v>
      </c>
      <c r="Z359" s="16" t="s">
        <v>2270</v>
      </c>
      <c r="AA359" s="11" t="s">
        <v>2300</v>
      </c>
      <c r="AB359" s="3">
        <f t="shared" si="28"/>
        <v>42801</v>
      </c>
      <c r="AC359" s="3">
        <v>43004</v>
      </c>
      <c r="AD359" s="3">
        <f t="shared" si="29"/>
        <v>43189</v>
      </c>
      <c r="AE359" s="21">
        <v>43279</v>
      </c>
      <c r="AF359" s="4" t="s">
        <v>2293</v>
      </c>
      <c r="AG359" s="3">
        <v>43406</v>
      </c>
      <c r="AH359" s="3">
        <v>43406</v>
      </c>
      <c r="AI359" s="4" t="s">
        <v>2502</v>
      </c>
      <c r="AJ359" s="4"/>
      <c r="AK359" s="4" t="s">
        <v>2512</v>
      </c>
      <c r="AL359" s="19"/>
      <c r="AM359" s="19"/>
      <c r="AN359" s="19">
        <v>9556756448</v>
      </c>
      <c r="AO359" s="19">
        <v>9556756448</v>
      </c>
      <c r="AP359" s="19">
        <v>0</v>
      </c>
      <c r="AQ359" s="19" t="s">
        <v>1802</v>
      </c>
      <c r="AR359" s="19" t="e">
        <f>VLOOKUP(A359,#REF!,12,0)</f>
        <v>#REF!</v>
      </c>
      <c r="AS359" s="19" t="e">
        <f t="shared" si="30"/>
        <v>#REF!</v>
      </c>
      <c r="AX359" s="19" t="e">
        <v>#N/A</v>
      </c>
      <c r="AY359" s="19" t="b">
        <v>1</v>
      </c>
      <c r="AZ359" s="19">
        <v>600</v>
      </c>
    </row>
    <row r="360" spans="1:52" s="10" customFormat="1" ht="15" hidden="1" customHeight="1">
      <c r="A360" s="19" t="s">
        <v>2900</v>
      </c>
      <c r="B360" s="19"/>
      <c r="C360" s="72">
        <f t="shared" si="26"/>
        <v>35491386721</v>
      </c>
      <c r="D360" s="11">
        <v>356</v>
      </c>
      <c r="E360" s="12" t="s">
        <v>25</v>
      </c>
      <c r="F360" s="12" t="s">
        <v>109</v>
      </c>
      <c r="G360" s="4" t="s">
        <v>116</v>
      </c>
      <c r="H360" s="4" t="s">
        <v>253</v>
      </c>
      <c r="I360" s="4" t="s">
        <v>851</v>
      </c>
      <c r="J360" s="33" t="s">
        <v>852</v>
      </c>
      <c r="K360" s="33"/>
      <c r="L360" s="34" t="s">
        <v>1803</v>
      </c>
      <c r="M360" s="4" t="str">
        <f t="shared" si="27"/>
        <v>BHANSIPADA NANGALBOD SINAPALI</v>
      </c>
      <c r="N360" s="11" t="s">
        <v>26</v>
      </c>
      <c r="O360" s="11">
        <v>24</v>
      </c>
      <c r="P360" s="11">
        <v>1</v>
      </c>
      <c r="Q360" s="35" t="s">
        <v>26</v>
      </c>
      <c r="R360" s="3">
        <v>42781</v>
      </c>
      <c r="S360" s="3">
        <v>42714</v>
      </c>
      <c r="T360" s="3">
        <f>S360+298</f>
        <v>43012</v>
      </c>
      <c r="U360" s="11" t="s">
        <v>2290</v>
      </c>
      <c r="V360" s="11" t="s">
        <v>28</v>
      </c>
      <c r="W360" s="11" t="s">
        <v>29</v>
      </c>
      <c r="X360" s="16" t="s">
        <v>2116</v>
      </c>
      <c r="Y360" s="16" t="s">
        <v>2262</v>
      </c>
      <c r="Z360" s="16" t="s">
        <v>2270</v>
      </c>
      <c r="AA360" s="11" t="s">
        <v>2300</v>
      </c>
      <c r="AB360" s="3">
        <f t="shared" si="28"/>
        <v>42896</v>
      </c>
      <c r="AC360" s="3">
        <v>43004</v>
      </c>
      <c r="AD360" s="3">
        <f t="shared" si="29"/>
        <v>43284</v>
      </c>
      <c r="AE360" s="3">
        <v>43406</v>
      </c>
      <c r="AF360" s="11" t="s">
        <v>2293</v>
      </c>
      <c r="AG360" s="3">
        <v>43406</v>
      </c>
      <c r="AH360" s="3">
        <v>43406</v>
      </c>
      <c r="AI360" s="4" t="s">
        <v>2502</v>
      </c>
      <c r="AJ360" s="4"/>
      <c r="AK360" s="4" t="s">
        <v>2512</v>
      </c>
      <c r="AL360" s="19"/>
      <c r="AM360" s="19"/>
      <c r="AN360" s="19">
        <v>9143251370</v>
      </c>
      <c r="AO360" s="19">
        <v>9143251370</v>
      </c>
      <c r="AP360" s="19">
        <v>0</v>
      </c>
      <c r="AQ360" s="19" t="s">
        <v>1803</v>
      </c>
      <c r="AR360" s="19" t="e">
        <f>VLOOKUP(A360,#REF!,12,0)</f>
        <v>#REF!</v>
      </c>
      <c r="AS360" s="19" t="e">
        <f t="shared" si="30"/>
        <v>#REF!</v>
      </c>
      <c r="AX360" s="19" t="e">
        <v>#N/A</v>
      </c>
      <c r="AY360" s="19" t="b">
        <v>1</v>
      </c>
      <c r="AZ360" s="19">
        <v>1700</v>
      </c>
    </row>
    <row r="361" spans="1:52" ht="15" hidden="1" customHeight="1">
      <c r="A361" s="19" t="s">
        <v>2901</v>
      </c>
      <c r="C361" s="72">
        <f t="shared" si="26"/>
        <v>35509909203</v>
      </c>
      <c r="D361" s="11">
        <v>357</v>
      </c>
      <c r="E361" s="12" t="s">
        <v>25</v>
      </c>
      <c r="F361" s="12" t="s">
        <v>109</v>
      </c>
      <c r="G361" s="4" t="s">
        <v>116</v>
      </c>
      <c r="H361" s="4" t="s">
        <v>226</v>
      </c>
      <c r="I361" s="4" t="s">
        <v>853</v>
      </c>
      <c r="J361" s="33" t="s">
        <v>854</v>
      </c>
      <c r="K361" s="33" t="s">
        <v>3358</v>
      </c>
      <c r="L361" s="34" t="s">
        <v>1935</v>
      </c>
      <c r="M361" s="4" t="str">
        <f t="shared" si="27"/>
        <v>NUAMALPADA NANGALBOD SINAPALI</v>
      </c>
      <c r="N361" s="11" t="s">
        <v>26</v>
      </c>
      <c r="O361" s="11">
        <v>20</v>
      </c>
      <c r="P361" s="11">
        <v>0</v>
      </c>
      <c r="Q361" s="35" t="s">
        <v>26</v>
      </c>
      <c r="R361" s="3">
        <v>42472</v>
      </c>
      <c r="S361" s="3">
        <v>42370</v>
      </c>
      <c r="T361" s="3">
        <v>42642</v>
      </c>
      <c r="U361" s="11" t="s">
        <v>2290</v>
      </c>
      <c r="V361" s="11" t="s">
        <v>28</v>
      </c>
      <c r="W361" s="11" t="s">
        <v>29</v>
      </c>
      <c r="X361" s="16" t="s">
        <v>2117</v>
      </c>
      <c r="Y361" s="16" t="s">
        <v>2262</v>
      </c>
      <c r="Z361" s="16" t="s">
        <v>2270</v>
      </c>
      <c r="AA361" s="11" t="s">
        <v>2300</v>
      </c>
      <c r="AB361" s="3">
        <f t="shared" si="28"/>
        <v>42552</v>
      </c>
      <c r="AC361" s="3">
        <v>43004</v>
      </c>
      <c r="AD361" s="3">
        <f t="shared" si="29"/>
        <v>42940</v>
      </c>
      <c r="AE361" s="3">
        <v>43409</v>
      </c>
      <c r="AF361" s="11" t="s">
        <v>2293</v>
      </c>
      <c r="AG361" s="3">
        <v>43433</v>
      </c>
      <c r="AH361" s="3">
        <v>43433</v>
      </c>
      <c r="AI361" s="4" t="s">
        <v>2502</v>
      </c>
      <c r="AJ361" s="4"/>
      <c r="AK361" s="4" t="s">
        <v>2512</v>
      </c>
      <c r="AN361" s="19">
        <v>9668768236</v>
      </c>
      <c r="AO361" s="19">
        <v>9668768236</v>
      </c>
      <c r="AP361" s="19" t="s">
        <v>3358</v>
      </c>
      <c r="AQ361" s="19" t="s">
        <v>1935</v>
      </c>
      <c r="AR361" s="19" t="e">
        <f>VLOOKUP(A361,#REF!,12,0)</f>
        <v>#REF!</v>
      </c>
      <c r="AS361" s="19" t="e">
        <f t="shared" si="30"/>
        <v>#REF!</v>
      </c>
      <c r="AX361" s="19" t="e">
        <v>#N/A</v>
      </c>
      <c r="AY361" s="19" t="b">
        <v>1</v>
      </c>
      <c r="AZ361" s="19">
        <v>2800</v>
      </c>
    </row>
    <row r="362" spans="1:52" ht="15" hidden="1" customHeight="1">
      <c r="A362" s="19" t="s">
        <v>2902</v>
      </c>
      <c r="C362" s="72">
        <f t="shared" si="26"/>
        <v>35518553721</v>
      </c>
      <c r="D362" s="11">
        <v>358</v>
      </c>
      <c r="E362" s="12" t="s">
        <v>25</v>
      </c>
      <c r="F362" s="12" t="s">
        <v>109</v>
      </c>
      <c r="G362" s="4" t="s">
        <v>116</v>
      </c>
      <c r="H362" s="4" t="s">
        <v>344</v>
      </c>
      <c r="I362" s="4" t="s">
        <v>855</v>
      </c>
      <c r="J362" s="33" t="s">
        <v>856</v>
      </c>
      <c r="K362" s="33" t="s">
        <v>3359</v>
      </c>
      <c r="L362" s="34" t="s">
        <v>1804</v>
      </c>
      <c r="M362" s="4" t="str">
        <f t="shared" si="27"/>
        <v>AINLAPADA NANGALBOD SINAPALI</v>
      </c>
      <c r="N362" s="11" t="s">
        <v>26</v>
      </c>
      <c r="O362" s="11">
        <v>22</v>
      </c>
      <c r="P362" s="11">
        <v>1</v>
      </c>
      <c r="Q362" s="35" t="s">
        <v>26</v>
      </c>
      <c r="R362" s="3">
        <v>42862</v>
      </c>
      <c r="S362" s="3">
        <v>42732</v>
      </c>
      <c r="T362" s="3">
        <v>43005</v>
      </c>
      <c r="U362" s="11" t="s">
        <v>2290</v>
      </c>
      <c r="V362" s="11" t="s">
        <v>28</v>
      </c>
      <c r="W362" s="11" t="s">
        <v>29</v>
      </c>
      <c r="X362" s="16" t="s">
        <v>2118</v>
      </c>
      <c r="Y362" s="16" t="s">
        <v>2262</v>
      </c>
      <c r="Z362" s="16" t="s">
        <v>2270</v>
      </c>
      <c r="AA362" s="11" t="s">
        <v>2300</v>
      </c>
      <c r="AB362" s="3">
        <f t="shared" si="28"/>
        <v>42914</v>
      </c>
      <c r="AC362" s="3">
        <v>43004</v>
      </c>
      <c r="AD362" s="3">
        <f t="shared" si="29"/>
        <v>43302</v>
      </c>
      <c r="AE362" s="3">
        <v>43325</v>
      </c>
      <c r="AF362" s="11" t="s">
        <v>2293</v>
      </c>
      <c r="AG362" s="3">
        <v>43406</v>
      </c>
      <c r="AH362" s="3">
        <v>43406</v>
      </c>
      <c r="AI362" s="4" t="s">
        <v>2502</v>
      </c>
      <c r="AJ362" s="7"/>
      <c r="AK362" s="4" t="s">
        <v>2512</v>
      </c>
      <c r="AN362" s="19">
        <v>9437403214</v>
      </c>
      <c r="AO362" s="19">
        <v>9437403214</v>
      </c>
      <c r="AP362" s="19" t="s">
        <v>3359</v>
      </c>
      <c r="AQ362" s="19" t="s">
        <v>1804</v>
      </c>
      <c r="AR362" s="19" t="e">
        <f>VLOOKUP(A362,#REF!,12,0)</f>
        <v>#REF!</v>
      </c>
      <c r="AS362" s="19" t="e">
        <f t="shared" si="30"/>
        <v>#REF!</v>
      </c>
      <c r="AX362" s="19" t="e">
        <v>#N/A</v>
      </c>
      <c r="AY362" s="19" t="b">
        <v>1</v>
      </c>
      <c r="AZ362" s="19">
        <v>3900</v>
      </c>
    </row>
    <row r="363" spans="1:52" ht="15" hidden="1" customHeight="1">
      <c r="A363" s="19" t="s">
        <v>2903</v>
      </c>
      <c r="C363" s="72">
        <f t="shared" si="26"/>
        <v>35690149761</v>
      </c>
      <c r="D363" s="11">
        <v>359</v>
      </c>
      <c r="E363" s="12" t="s">
        <v>25</v>
      </c>
      <c r="F363" s="12" t="s">
        <v>109</v>
      </c>
      <c r="G363" s="4" t="s">
        <v>116</v>
      </c>
      <c r="H363" s="4" t="s">
        <v>227</v>
      </c>
      <c r="I363" s="4" t="s">
        <v>857</v>
      </c>
      <c r="J363" s="33" t="s">
        <v>836</v>
      </c>
      <c r="K363" s="33"/>
      <c r="L363" s="34"/>
      <c r="M363" s="4" t="str">
        <f t="shared" si="27"/>
        <v>PHU-DANGARGAON NANGALBOD SINAPALI</v>
      </c>
      <c r="N363" s="11" t="s">
        <v>26</v>
      </c>
      <c r="O363" s="11">
        <v>20</v>
      </c>
      <c r="P363" s="11">
        <v>0</v>
      </c>
      <c r="Q363" s="35" t="s">
        <v>26</v>
      </c>
      <c r="R363" s="3">
        <v>42727</v>
      </c>
      <c r="S363" s="3">
        <v>42642</v>
      </c>
      <c r="T363" s="3">
        <v>42916</v>
      </c>
      <c r="U363" s="11" t="s">
        <v>2291</v>
      </c>
      <c r="V363" s="11" t="s">
        <v>28</v>
      </c>
      <c r="W363" s="11" t="s">
        <v>29</v>
      </c>
      <c r="X363" s="16" t="s">
        <v>2119</v>
      </c>
      <c r="Y363" s="16" t="s">
        <v>2262</v>
      </c>
      <c r="Z363" s="16" t="s">
        <v>2270</v>
      </c>
      <c r="AA363" s="11" t="s">
        <v>2300</v>
      </c>
      <c r="AB363" s="3">
        <f t="shared" si="28"/>
        <v>42824</v>
      </c>
      <c r="AC363" s="3">
        <v>43004</v>
      </c>
      <c r="AD363" s="3">
        <f t="shared" si="29"/>
        <v>43212</v>
      </c>
      <c r="AE363" s="3">
        <v>43325</v>
      </c>
      <c r="AF363" s="11" t="s">
        <v>2293</v>
      </c>
      <c r="AG363" s="3">
        <v>43433</v>
      </c>
      <c r="AH363" s="3">
        <v>43406</v>
      </c>
      <c r="AI363" s="4" t="s">
        <v>2502</v>
      </c>
      <c r="AJ363" s="7"/>
      <c r="AK363" s="4" t="s">
        <v>2512</v>
      </c>
      <c r="AN363" s="19">
        <v>9777877616</v>
      </c>
      <c r="AO363" s="19">
        <v>9777877616</v>
      </c>
      <c r="AP363" s="19">
        <v>0</v>
      </c>
      <c r="AQ363" s="19">
        <v>0</v>
      </c>
      <c r="AR363" s="19" t="e">
        <f>VLOOKUP(A363,#REF!,12,0)</f>
        <v>#REF!</v>
      </c>
      <c r="AS363" s="19" t="e">
        <f t="shared" si="30"/>
        <v>#REF!</v>
      </c>
      <c r="AX363" s="19" t="e">
        <v>#N/A</v>
      </c>
      <c r="AY363" s="19" t="b">
        <v>1</v>
      </c>
      <c r="AZ363" s="19">
        <v>5000</v>
      </c>
    </row>
    <row r="364" spans="1:52" ht="15" hidden="1" customHeight="1">
      <c r="A364" s="19" t="s">
        <v>2904</v>
      </c>
      <c r="C364" s="72">
        <f t="shared" si="26"/>
        <v>35893565601</v>
      </c>
      <c r="D364" s="11">
        <v>360</v>
      </c>
      <c r="E364" s="12" t="s">
        <v>25</v>
      </c>
      <c r="F364" s="12" t="s">
        <v>109</v>
      </c>
      <c r="G364" s="4" t="s">
        <v>116</v>
      </c>
      <c r="H364" s="4" t="s">
        <v>254</v>
      </c>
      <c r="I364" s="4" t="s">
        <v>858</v>
      </c>
      <c r="J364" s="14" t="s">
        <v>859</v>
      </c>
      <c r="K364" s="14" t="s">
        <v>3360</v>
      </c>
      <c r="L364" s="15" t="s">
        <v>1805</v>
      </c>
      <c r="M364" s="4" t="str">
        <f t="shared" si="27"/>
        <v>PALSAMAL NANGALBOD SINAPALI</v>
      </c>
      <c r="N364" s="11" t="s">
        <v>26</v>
      </c>
      <c r="O364" s="11">
        <v>21</v>
      </c>
      <c r="P364" s="11">
        <v>0</v>
      </c>
      <c r="Q364" s="35" t="s">
        <v>26</v>
      </c>
      <c r="R364" s="3">
        <v>42648</v>
      </c>
      <c r="S364" s="3">
        <v>42587</v>
      </c>
      <c r="T364" s="3">
        <v>42843</v>
      </c>
      <c r="U364" s="11" t="s">
        <v>2290</v>
      </c>
      <c r="V364" s="11" t="s">
        <v>28</v>
      </c>
      <c r="W364" s="11" t="s">
        <v>29</v>
      </c>
      <c r="X364" s="16" t="s">
        <v>2120</v>
      </c>
      <c r="Y364" s="16" t="s">
        <v>2262</v>
      </c>
      <c r="Z364" s="16" t="s">
        <v>2270</v>
      </c>
      <c r="AA364" s="11" t="s">
        <v>2300</v>
      </c>
      <c r="AB364" s="3">
        <f t="shared" si="28"/>
        <v>42769</v>
      </c>
      <c r="AC364" s="21">
        <v>43004</v>
      </c>
      <c r="AD364" s="3">
        <f t="shared" si="29"/>
        <v>43157</v>
      </c>
      <c r="AE364" s="18">
        <v>43188</v>
      </c>
      <c r="AF364" s="4" t="s">
        <v>2293</v>
      </c>
      <c r="AG364" s="3">
        <v>43433</v>
      </c>
      <c r="AH364" s="3">
        <v>43433</v>
      </c>
      <c r="AI364" s="4" t="s">
        <v>2502</v>
      </c>
      <c r="AJ364" s="7"/>
      <c r="AK364" s="4" t="s">
        <v>2512</v>
      </c>
      <c r="AN364" s="19">
        <v>9777377983</v>
      </c>
      <c r="AO364" s="19">
        <v>9777377983</v>
      </c>
      <c r="AP364" s="19" t="s">
        <v>3360</v>
      </c>
      <c r="AQ364" s="19" t="s">
        <v>1805</v>
      </c>
      <c r="AR364" s="19" t="e">
        <f>VLOOKUP(A364,#REF!,12,0)</f>
        <v>#REF!</v>
      </c>
      <c r="AS364" s="19" t="e">
        <f t="shared" si="30"/>
        <v>#REF!</v>
      </c>
      <c r="AX364" s="19" t="e">
        <v>#N/A</v>
      </c>
      <c r="AY364" s="19" t="b">
        <v>1</v>
      </c>
      <c r="AZ364" s="19">
        <v>6100</v>
      </c>
    </row>
    <row r="365" spans="1:52" ht="15" hidden="1" customHeight="1">
      <c r="A365" s="19" t="s">
        <v>2905</v>
      </c>
      <c r="C365" s="72">
        <f t="shared" si="26"/>
        <v>35981290501</v>
      </c>
      <c r="D365" s="11">
        <v>361</v>
      </c>
      <c r="E365" s="12" t="s">
        <v>25</v>
      </c>
      <c r="F365" s="12" t="s">
        <v>109</v>
      </c>
      <c r="G365" s="4" t="s">
        <v>116</v>
      </c>
      <c r="H365" s="4" t="s">
        <v>255</v>
      </c>
      <c r="I365" s="4" t="s">
        <v>802</v>
      </c>
      <c r="J365" s="14" t="s">
        <v>860</v>
      </c>
      <c r="K365" s="14" t="s">
        <v>3361</v>
      </c>
      <c r="L365" s="15"/>
      <c r="M365" s="4" t="str">
        <f t="shared" si="27"/>
        <v>SINDURSIL NANGALBOD SINAPALI</v>
      </c>
      <c r="N365" s="11" t="s">
        <v>26</v>
      </c>
      <c r="O365" s="11">
        <v>24</v>
      </c>
      <c r="P365" s="11">
        <v>1</v>
      </c>
      <c r="Q365" s="35" t="s">
        <v>26</v>
      </c>
      <c r="R365" s="3">
        <v>42452</v>
      </c>
      <c r="S365" s="3">
        <v>42386</v>
      </c>
      <c r="T365" s="3">
        <v>42673</v>
      </c>
      <c r="U365" s="11" t="s">
        <v>2291</v>
      </c>
      <c r="V365" s="11" t="s">
        <v>28</v>
      </c>
      <c r="W365" s="11" t="s">
        <v>29</v>
      </c>
      <c r="X365" s="16" t="s">
        <v>2121</v>
      </c>
      <c r="Y365" s="16" t="s">
        <v>2262</v>
      </c>
      <c r="Z365" s="16" t="s">
        <v>2270</v>
      </c>
      <c r="AA365" s="11" t="s">
        <v>2300</v>
      </c>
      <c r="AB365" s="3">
        <f t="shared" si="28"/>
        <v>42568</v>
      </c>
      <c r="AC365" s="3">
        <v>43004</v>
      </c>
      <c r="AD365" s="3">
        <f t="shared" si="29"/>
        <v>42956</v>
      </c>
      <c r="AE365" s="18">
        <v>43188</v>
      </c>
      <c r="AF365" s="4" t="s">
        <v>2293</v>
      </c>
      <c r="AG365" s="3">
        <v>43406</v>
      </c>
      <c r="AH365" s="3">
        <v>43406</v>
      </c>
      <c r="AI365" s="4" t="s">
        <v>2502</v>
      </c>
      <c r="AJ365" s="7"/>
      <c r="AK365" s="4" t="s">
        <v>2512</v>
      </c>
      <c r="AN365" s="19">
        <v>8480453551</v>
      </c>
      <c r="AO365" s="19">
        <v>8480453551</v>
      </c>
      <c r="AP365" s="19" t="s">
        <v>3361</v>
      </c>
      <c r="AQ365" s="19">
        <v>0</v>
      </c>
      <c r="AR365" s="19" t="e">
        <f>VLOOKUP(A365,#REF!,12,0)</f>
        <v>#REF!</v>
      </c>
      <c r="AS365" s="19" t="e">
        <f t="shared" si="30"/>
        <v>#REF!</v>
      </c>
      <c r="AX365" s="19" t="e">
        <v>#N/A</v>
      </c>
      <c r="AY365" s="19" t="b">
        <v>1</v>
      </c>
      <c r="AZ365" s="19">
        <v>7200</v>
      </c>
    </row>
    <row r="366" spans="1:52" s="10" customFormat="1" ht="15" hidden="1" customHeight="1">
      <c r="A366" s="19" t="s">
        <v>2906</v>
      </c>
      <c r="B366" s="19"/>
      <c r="C366" s="72">
        <f t="shared" si="26"/>
        <v>36013509971</v>
      </c>
      <c r="D366" s="11">
        <v>362</v>
      </c>
      <c r="E366" s="12" t="s">
        <v>25</v>
      </c>
      <c r="F366" s="12" t="s">
        <v>109</v>
      </c>
      <c r="G366" s="4" t="s">
        <v>116</v>
      </c>
      <c r="H366" s="4" t="s">
        <v>226</v>
      </c>
      <c r="I366" s="4" t="s">
        <v>861</v>
      </c>
      <c r="J366" s="33" t="s">
        <v>862</v>
      </c>
      <c r="K366" s="33" t="s">
        <v>3362</v>
      </c>
      <c r="L366" s="34" t="s">
        <v>3367</v>
      </c>
      <c r="M366" s="4" t="str">
        <f t="shared" si="27"/>
        <v>NUAMALPADA NANGALBOD SINAPALI</v>
      </c>
      <c r="N366" s="11" t="s">
        <v>26</v>
      </c>
      <c r="O366" s="11">
        <v>19</v>
      </c>
      <c r="P366" s="11">
        <v>0</v>
      </c>
      <c r="Q366" s="35" t="s">
        <v>26</v>
      </c>
      <c r="R366" s="3">
        <v>42500</v>
      </c>
      <c r="S366" s="3">
        <v>42439</v>
      </c>
      <c r="T366" s="3">
        <v>42706</v>
      </c>
      <c r="U366" s="11" t="s">
        <v>2291</v>
      </c>
      <c r="V366" s="11" t="s">
        <v>28</v>
      </c>
      <c r="W366" s="11" t="s">
        <v>29</v>
      </c>
      <c r="X366" s="16" t="s">
        <v>2122</v>
      </c>
      <c r="Y366" s="16" t="s">
        <v>2262</v>
      </c>
      <c r="Z366" s="16" t="s">
        <v>2270</v>
      </c>
      <c r="AA366" s="11" t="s">
        <v>2300</v>
      </c>
      <c r="AB366" s="3">
        <f t="shared" si="28"/>
        <v>42621</v>
      </c>
      <c r="AC366" s="3">
        <v>43004</v>
      </c>
      <c r="AD366" s="3">
        <f t="shared" si="29"/>
        <v>43009</v>
      </c>
      <c r="AE366" s="3">
        <v>43409</v>
      </c>
      <c r="AF366" s="11" t="s">
        <v>2293</v>
      </c>
      <c r="AG366" s="3">
        <v>43433</v>
      </c>
      <c r="AH366" s="3">
        <v>43433</v>
      </c>
      <c r="AI366" s="4" t="s">
        <v>2502</v>
      </c>
      <c r="AJ366" s="4"/>
      <c r="AK366" s="4" t="s">
        <v>2512</v>
      </c>
      <c r="AL366" s="19"/>
      <c r="AM366" s="19"/>
      <c r="AN366" s="19">
        <v>9668868415</v>
      </c>
      <c r="AO366" s="19">
        <v>9668868415</v>
      </c>
      <c r="AP366" s="19" t="s">
        <v>3362</v>
      </c>
      <c r="AQ366" s="19" t="s">
        <v>3367</v>
      </c>
      <c r="AR366" s="19" t="e">
        <f>VLOOKUP(A366,#REF!,12,0)</f>
        <v>#REF!</v>
      </c>
      <c r="AS366" s="19" t="e">
        <f t="shared" si="30"/>
        <v>#REF!</v>
      </c>
      <c r="AX366" s="19" t="e">
        <v>#N/A</v>
      </c>
      <c r="AY366" s="19" t="b">
        <v>1</v>
      </c>
      <c r="AZ366" s="19">
        <v>8300</v>
      </c>
    </row>
    <row r="367" spans="1:52" ht="15" hidden="1" customHeight="1">
      <c r="A367" s="19" t="s">
        <v>2907</v>
      </c>
      <c r="C367" s="72">
        <f t="shared" si="26"/>
        <v>36209302056</v>
      </c>
      <c r="D367" s="11">
        <v>363</v>
      </c>
      <c r="E367" s="12" t="s">
        <v>25</v>
      </c>
      <c r="F367" s="12" t="s">
        <v>109</v>
      </c>
      <c r="G367" s="4" t="s">
        <v>116</v>
      </c>
      <c r="H367" s="54" t="s">
        <v>256</v>
      </c>
      <c r="I367" s="4" t="s">
        <v>863</v>
      </c>
      <c r="J367" s="14" t="s">
        <v>864</v>
      </c>
      <c r="K367" s="14" t="s">
        <v>1557</v>
      </c>
      <c r="L367" s="15" t="s">
        <v>1806</v>
      </c>
      <c r="M367" s="4" t="str">
        <f t="shared" si="27"/>
        <v>CHITARAMA NANGALBOD SINAPALI</v>
      </c>
      <c r="N367" s="11" t="s">
        <v>26</v>
      </c>
      <c r="O367" s="11">
        <v>19</v>
      </c>
      <c r="P367" s="11">
        <v>0</v>
      </c>
      <c r="Q367" s="35" t="s">
        <v>26</v>
      </c>
      <c r="R367" s="3">
        <v>42690</v>
      </c>
      <c r="S367" s="3">
        <v>42557</v>
      </c>
      <c r="T367" s="3">
        <v>42817</v>
      </c>
      <c r="U367" s="11" t="s">
        <v>2291</v>
      </c>
      <c r="V367" s="11" t="s">
        <v>28</v>
      </c>
      <c r="W367" s="11" t="s">
        <v>29</v>
      </c>
      <c r="X367" s="16" t="s">
        <v>2123</v>
      </c>
      <c r="Y367" s="16" t="s">
        <v>2262</v>
      </c>
      <c r="Z367" s="16" t="s">
        <v>2270</v>
      </c>
      <c r="AA367" s="11" t="s">
        <v>2300</v>
      </c>
      <c r="AB367" s="3">
        <f t="shared" si="28"/>
        <v>42739</v>
      </c>
      <c r="AC367" s="3">
        <v>43004</v>
      </c>
      <c r="AD367" s="3">
        <f t="shared" si="29"/>
        <v>43127</v>
      </c>
      <c r="AE367" s="18">
        <v>43188</v>
      </c>
      <c r="AF367" s="4" t="s">
        <v>2293</v>
      </c>
      <c r="AG367" s="3">
        <v>43406</v>
      </c>
      <c r="AH367" s="3">
        <v>43406</v>
      </c>
      <c r="AI367" s="4" t="s">
        <v>2502</v>
      </c>
      <c r="AJ367" s="7"/>
      <c r="AK367" s="4" t="s">
        <v>2512</v>
      </c>
      <c r="AN367" s="19">
        <v>9178937868</v>
      </c>
      <c r="AO367" s="19">
        <v>9178937868</v>
      </c>
      <c r="AP367" s="19" t="s">
        <v>1557</v>
      </c>
      <c r="AQ367" s="19" t="s">
        <v>1806</v>
      </c>
      <c r="AR367" s="19" t="e">
        <f>VLOOKUP(A367,#REF!,12,0)</f>
        <v>#REF!</v>
      </c>
      <c r="AS367" s="19" t="e">
        <f t="shared" si="30"/>
        <v>#REF!</v>
      </c>
      <c r="AX367" s="19" t="e">
        <v>#N/A</v>
      </c>
      <c r="AY367" s="19" t="b">
        <v>1</v>
      </c>
      <c r="AZ367" s="19">
        <v>9400</v>
      </c>
    </row>
    <row r="368" spans="1:52" ht="15" hidden="1" customHeight="1">
      <c r="A368" s="19" t="s">
        <v>2908</v>
      </c>
      <c r="C368" s="72">
        <f t="shared" si="26"/>
        <v>36432368171</v>
      </c>
      <c r="D368" s="11">
        <v>364</v>
      </c>
      <c r="E368" s="12" t="s">
        <v>25</v>
      </c>
      <c r="F368" s="12" t="s">
        <v>109</v>
      </c>
      <c r="G368" s="4" t="s">
        <v>116</v>
      </c>
      <c r="H368" s="4" t="s">
        <v>257</v>
      </c>
      <c r="I368" s="4" t="s">
        <v>865</v>
      </c>
      <c r="J368" s="14" t="s">
        <v>866</v>
      </c>
      <c r="K368" s="14"/>
      <c r="L368" s="15" t="s">
        <v>1807</v>
      </c>
      <c r="M368" s="4" t="str">
        <f t="shared" si="27"/>
        <v>GHATMAL NANGALBOD SINAPALI</v>
      </c>
      <c r="N368" s="11" t="s">
        <v>26</v>
      </c>
      <c r="O368" s="11">
        <v>21</v>
      </c>
      <c r="P368" s="11">
        <v>0</v>
      </c>
      <c r="Q368" s="35" t="s">
        <v>26</v>
      </c>
      <c r="R368" s="3">
        <v>42669</v>
      </c>
      <c r="S368" s="3">
        <v>42579</v>
      </c>
      <c r="T368" s="3">
        <f>S368+255</f>
        <v>42834</v>
      </c>
      <c r="U368" s="11" t="s">
        <v>2290</v>
      </c>
      <c r="V368" s="11" t="s">
        <v>28</v>
      </c>
      <c r="W368" s="11" t="s">
        <v>29</v>
      </c>
      <c r="X368" s="16" t="s">
        <v>2124</v>
      </c>
      <c r="Y368" s="16" t="s">
        <v>2262</v>
      </c>
      <c r="Z368" s="16" t="s">
        <v>2270</v>
      </c>
      <c r="AA368" s="11" t="s">
        <v>2300</v>
      </c>
      <c r="AB368" s="3">
        <f t="shared" si="28"/>
        <v>42761</v>
      </c>
      <c r="AC368" s="21">
        <v>43004</v>
      </c>
      <c r="AD368" s="3">
        <f t="shared" si="29"/>
        <v>43149</v>
      </c>
      <c r="AE368" s="21">
        <v>43279</v>
      </c>
      <c r="AF368" s="4" t="s">
        <v>2293</v>
      </c>
      <c r="AG368" s="3">
        <v>43406</v>
      </c>
      <c r="AH368" s="3">
        <v>43433</v>
      </c>
      <c r="AI368" s="4" t="s">
        <v>2502</v>
      </c>
      <c r="AJ368" s="7"/>
      <c r="AK368" s="4" t="s">
        <v>2512</v>
      </c>
      <c r="AN368" s="19">
        <v>9556556415</v>
      </c>
      <c r="AO368" s="19">
        <v>9556556415</v>
      </c>
      <c r="AP368" s="19">
        <v>0</v>
      </c>
      <c r="AQ368" s="19" t="s">
        <v>1807</v>
      </c>
      <c r="AR368" s="19" t="e">
        <f>VLOOKUP(A368,#REF!,12,0)</f>
        <v>#REF!</v>
      </c>
      <c r="AS368" s="19" t="e">
        <f t="shared" si="30"/>
        <v>#REF!</v>
      </c>
      <c r="AX368" s="19" t="e">
        <v>#N/A</v>
      </c>
      <c r="AY368" s="19" t="b">
        <v>1</v>
      </c>
      <c r="AZ368" s="19">
        <v>500</v>
      </c>
    </row>
    <row r="369" spans="1:52" ht="15" hidden="1" customHeight="1">
      <c r="A369" s="19" t="s">
        <v>2909</v>
      </c>
      <c r="C369" s="72">
        <f t="shared" si="26"/>
        <v>36441898663</v>
      </c>
      <c r="D369" s="11">
        <v>365</v>
      </c>
      <c r="E369" s="12" t="s">
        <v>25</v>
      </c>
      <c r="F369" s="12" t="s">
        <v>109</v>
      </c>
      <c r="G369" s="4" t="s">
        <v>116</v>
      </c>
      <c r="H369" s="4" t="s">
        <v>255</v>
      </c>
      <c r="I369" s="4" t="s">
        <v>867</v>
      </c>
      <c r="J369" s="12" t="s">
        <v>868</v>
      </c>
      <c r="K369" s="33" t="s">
        <v>3363</v>
      </c>
      <c r="L369" s="34" t="s">
        <v>1808</v>
      </c>
      <c r="M369" s="4" t="str">
        <f t="shared" si="27"/>
        <v>SINDURSIL NANGALBOD SINAPALI</v>
      </c>
      <c r="N369" s="11" t="s">
        <v>26</v>
      </c>
      <c r="O369" s="11">
        <v>20</v>
      </c>
      <c r="P369" s="11">
        <v>0</v>
      </c>
      <c r="Q369" s="35" t="s">
        <v>26</v>
      </c>
      <c r="R369" s="3">
        <v>42712</v>
      </c>
      <c r="S369" s="3">
        <v>42628</v>
      </c>
      <c r="T369" s="3">
        <v>42898</v>
      </c>
      <c r="U369" s="11" t="s">
        <v>2291</v>
      </c>
      <c r="V369" s="11" t="s">
        <v>28</v>
      </c>
      <c r="W369" s="11" t="s">
        <v>29</v>
      </c>
      <c r="X369" s="16" t="s">
        <v>2125</v>
      </c>
      <c r="Y369" s="16" t="s">
        <v>2262</v>
      </c>
      <c r="Z369" s="16" t="s">
        <v>2270</v>
      </c>
      <c r="AA369" s="11" t="s">
        <v>2300</v>
      </c>
      <c r="AB369" s="3">
        <f t="shared" si="28"/>
        <v>42810</v>
      </c>
      <c r="AC369" s="3">
        <v>43004</v>
      </c>
      <c r="AD369" s="3">
        <f t="shared" si="29"/>
        <v>43198</v>
      </c>
      <c r="AE369" s="3">
        <v>43325</v>
      </c>
      <c r="AF369" s="11" t="s">
        <v>2293</v>
      </c>
      <c r="AG369" s="3">
        <v>43406</v>
      </c>
      <c r="AH369" s="3">
        <v>43406</v>
      </c>
      <c r="AI369" s="4" t="s">
        <v>2502</v>
      </c>
      <c r="AJ369" s="7"/>
      <c r="AK369" s="4" t="s">
        <v>2512</v>
      </c>
      <c r="AN369" s="19">
        <v>9425560473</v>
      </c>
      <c r="AO369" s="19">
        <v>9425560473</v>
      </c>
      <c r="AP369" s="19" t="s">
        <v>3363</v>
      </c>
      <c r="AQ369" s="19" t="s">
        <v>1808</v>
      </c>
      <c r="AR369" s="19" t="e">
        <f>VLOOKUP(A369,#REF!,12,0)</f>
        <v>#REF!</v>
      </c>
      <c r="AS369" s="19" t="e">
        <f t="shared" si="30"/>
        <v>#REF!</v>
      </c>
      <c r="AX369" s="19" t="e">
        <v>#N/A</v>
      </c>
      <c r="AY369" s="19" t="b">
        <v>1</v>
      </c>
      <c r="AZ369" s="19">
        <v>1600</v>
      </c>
    </row>
    <row r="370" spans="1:52" ht="15" hidden="1" customHeight="1">
      <c r="A370" s="19" t="s">
        <v>2910</v>
      </c>
      <c r="C370" s="72">
        <f t="shared" si="26"/>
        <v>36498739195</v>
      </c>
      <c r="D370" s="11">
        <v>366</v>
      </c>
      <c r="E370" s="12" t="s">
        <v>25</v>
      </c>
      <c r="F370" s="12" t="s">
        <v>109</v>
      </c>
      <c r="G370" s="4" t="s">
        <v>116</v>
      </c>
      <c r="H370" s="4" t="s">
        <v>258</v>
      </c>
      <c r="I370" s="4" t="s">
        <v>869</v>
      </c>
      <c r="J370" s="12" t="s">
        <v>870</v>
      </c>
      <c r="K370" s="33" t="s">
        <v>3364</v>
      </c>
      <c r="L370" s="34" t="s">
        <v>1809</v>
      </c>
      <c r="M370" s="4" t="str">
        <f t="shared" si="27"/>
        <v>BHATAPANI NANGALBOD SINAPALI</v>
      </c>
      <c r="N370" s="11" t="s">
        <v>26</v>
      </c>
      <c r="O370" s="11">
        <v>23</v>
      </c>
      <c r="P370" s="11">
        <v>1</v>
      </c>
      <c r="Q370" s="35" t="s">
        <v>26</v>
      </c>
      <c r="R370" s="3">
        <v>42763</v>
      </c>
      <c r="S370" s="3">
        <v>42677</v>
      </c>
      <c r="T370" s="3">
        <v>42948</v>
      </c>
      <c r="U370" s="11" t="s">
        <v>2291</v>
      </c>
      <c r="V370" s="11" t="s">
        <v>28</v>
      </c>
      <c r="W370" s="11" t="s">
        <v>29</v>
      </c>
      <c r="X370" s="16" t="s">
        <v>2126</v>
      </c>
      <c r="Y370" s="16" t="s">
        <v>2262</v>
      </c>
      <c r="Z370" s="11" t="s">
        <v>2270</v>
      </c>
      <c r="AA370" s="11" t="s">
        <v>2300</v>
      </c>
      <c r="AB370" s="3">
        <f t="shared" si="28"/>
        <v>42859</v>
      </c>
      <c r="AC370" s="3">
        <v>43004</v>
      </c>
      <c r="AD370" s="3">
        <f t="shared" si="29"/>
        <v>43247</v>
      </c>
      <c r="AE370" s="3">
        <v>43406</v>
      </c>
      <c r="AF370" s="11" t="s">
        <v>2293</v>
      </c>
      <c r="AG370" s="3">
        <v>43406</v>
      </c>
      <c r="AH370" s="3">
        <v>43406</v>
      </c>
      <c r="AI370" s="4" t="s">
        <v>2502</v>
      </c>
      <c r="AJ370" s="7"/>
      <c r="AK370" s="4" t="s">
        <v>2512</v>
      </c>
      <c r="AN370" s="19">
        <v>9178278719</v>
      </c>
      <c r="AO370" s="19">
        <v>9178278719</v>
      </c>
      <c r="AP370" s="19" t="s">
        <v>3364</v>
      </c>
      <c r="AQ370" s="19" t="s">
        <v>1809</v>
      </c>
      <c r="AR370" s="19" t="e">
        <f>VLOOKUP(A370,#REF!,12,0)</f>
        <v>#REF!</v>
      </c>
      <c r="AS370" s="19" t="e">
        <f t="shared" si="30"/>
        <v>#REF!</v>
      </c>
      <c r="AX370" s="19" t="e">
        <v>#N/A</v>
      </c>
      <c r="AY370" s="19" t="b">
        <v>1</v>
      </c>
      <c r="AZ370" s="19">
        <v>2700</v>
      </c>
    </row>
    <row r="371" spans="1:52" ht="15" hidden="1" customHeight="1">
      <c r="A371" s="19" t="s">
        <v>2911</v>
      </c>
      <c r="C371" s="72">
        <f t="shared" si="26"/>
        <v>36759251773</v>
      </c>
      <c r="D371" s="11">
        <v>367</v>
      </c>
      <c r="E371" s="12" t="s">
        <v>25</v>
      </c>
      <c r="F371" s="12" t="s">
        <v>109</v>
      </c>
      <c r="G371" s="4" t="s">
        <v>116</v>
      </c>
      <c r="H371" s="4" t="s">
        <v>250</v>
      </c>
      <c r="I371" s="4" t="s">
        <v>871</v>
      </c>
      <c r="J371" s="12" t="s">
        <v>872</v>
      </c>
      <c r="K371" s="33"/>
      <c r="L371" s="34" t="s">
        <v>1810</v>
      </c>
      <c r="M371" s="4" t="str">
        <f t="shared" si="27"/>
        <v>KHANDAPADA NANGALBOD SINAPALI</v>
      </c>
      <c r="N371" s="11" t="s">
        <v>26</v>
      </c>
      <c r="O371" s="11">
        <v>28</v>
      </c>
      <c r="P371" s="11">
        <v>1</v>
      </c>
      <c r="Q371" s="35" t="s">
        <v>26</v>
      </c>
      <c r="R371" s="3">
        <v>42863</v>
      </c>
      <c r="S371" s="3">
        <v>42786</v>
      </c>
      <c r="T371" s="3">
        <v>43058</v>
      </c>
      <c r="U371" s="11" t="s">
        <v>2290</v>
      </c>
      <c r="V371" s="11" t="s">
        <v>28</v>
      </c>
      <c r="W371" s="11" t="s">
        <v>29</v>
      </c>
      <c r="X371" s="16" t="s">
        <v>2127</v>
      </c>
      <c r="Y371" s="16" t="s">
        <v>2262</v>
      </c>
      <c r="Z371" s="16" t="s">
        <v>2270</v>
      </c>
      <c r="AA371" s="11" t="s">
        <v>2300</v>
      </c>
      <c r="AB371" s="3">
        <f t="shared" si="28"/>
        <v>42968</v>
      </c>
      <c r="AC371" s="3">
        <v>43004</v>
      </c>
      <c r="AD371" s="3">
        <f t="shared" si="29"/>
        <v>43356</v>
      </c>
      <c r="AE371" s="3">
        <v>43409</v>
      </c>
      <c r="AF371" s="11" t="s">
        <v>2293</v>
      </c>
      <c r="AG371" s="3">
        <v>43433</v>
      </c>
      <c r="AH371" s="3">
        <v>43406</v>
      </c>
      <c r="AI371" s="4" t="s">
        <v>2502</v>
      </c>
      <c r="AJ371" s="4"/>
      <c r="AK371" s="4" t="s">
        <v>2512</v>
      </c>
      <c r="AN371" s="19">
        <v>9596809417</v>
      </c>
      <c r="AO371" s="19">
        <v>9596809417</v>
      </c>
      <c r="AP371" s="19">
        <v>0</v>
      </c>
      <c r="AQ371" s="19" t="s">
        <v>1810</v>
      </c>
      <c r="AR371" s="19" t="e">
        <f>VLOOKUP(A371,#REF!,12,0)</f>
        <v>#REF!</v>
      </c>
      <c r="AS371" s="19" t="e">
        <f t="shared" si="30"/>
        <v>#REF!</v>
      </c>
      <c r="AX371" s="19" t="e">
        <v>#N/A</v>
      </c>
      <c r="AY371" s="19" t="b">
        <v>1</v>
      </c>
      <c r="AZ371" s="19">
        <v>3800</v>
      </c>
    </row>
    <row r="372" spans="1:52" s="10" customFormat="1" ht="15" hidden="1" customHeight="1">
      <c r="A372" s="19" t="s">
        <v>2912</v>
      </c>
      <c r="B372" s="19"/>
      <c r="C372" s="72">
        <f t="shared" si="26"/>
        <v>36891067576</v>
      </c>
      <c r="D372" s="11">
        <v>368</v>
      </c>
      <c r="E372" s="12" t="s">
        <v>25</v>
      </c>
      <c r="F372" s="12" t="s">
        <v>109</v>
      </c>
      <c r="G372" s="4" t="s">
        <v>116</v>
      </c>
      <c r="H372" s="4" t="s">
        <v>227</v>
      </c>
      <c r="I372" s="4" t="s">
        <v>88</v>
      </c>
      <c r="J372" s="12" t="s">
        <v>873</v>
      </c>
      <c r="K372" s="33"/>
      <c r="L372" s="34" t="s">
        <v>1811</v>
      </c>
      <c r="M372" s="4" t="str">
        <f t="shared" si="27"/>
        <v>PHU-DANGARGAON NANGALBOD SINAPALI</v>
      </c>
      <c r="N372" s="11" t="s">
        <v>26</v>
      </c>
      <c r="O372" s="11">
        <v>35</v>
      </c>
      <c r="P372" s="11">
        <v>1</v>
      </c>
      <c r="Q372" s="35" t="s">
        <v>26</v>
      </c>
      <c r="R372" s="3">
        <v>42750</v>
      </c>
      <c r="S372" s="3">
        <v>42672</v>
      </c>
      <c r="T372" s="3">
        <v>42945</v>
      </c>
      <c r="U372" s="11" t="s">
        <v>2290</v>
      </c>
      <c r="V372" s="11" t="s">
        <v>28</v>
      </c>
      <c r="W372" s="11" t="s">
        <v>29</v>
      </c>
      <c r="X372" s="16" t="s">
        <v>2128</v>
      </c>
      <c r="Y372" s="16" t="s">
        <v>2262</v>
      </c>
      <c r="Z372" s="11" t="s">
        <v>2270</v>
      </c>
      <c r="AA372" s="11" t="s">
        <v>2300</v>
      </c>
      <c r="AB372" s="3">
        <f t="shared" si="28"/>
        <v>42854</v>
      </c>
      <c r="AC372" s="3">
        <v>43004</v>
      </c>
      <c r="AD372" s="3">
        <f t="shared" si="29"/>
        <v>43242</v>
      </c>
      <c r="AE372" s="3">
        <v>43325</v>
      </c>
      <c r="AF372" s="11" t="s">
        <v>2293</v>
      </c>
      <c r="AG372" s="3">
        <v>43433</v>
      </c>
      <c r="AH372" s="3">
        <v>43433</v>
      </c>
      <c r="AI372" s="4" t="s">
        <v>2502</v>
      </c>
      <c r="AJ372" s="7"/>
      <c r="AK372" s="4" t="s">
        <v>2512</v>
      </c>
      <c r="AL372" s="19"/>
      <c r="AM372" s="19"/>
      <c r="AN372" s="19">
        <v>9777877087</v>
      </c>
      <c r="AO372" s="19">
        <v>9777877087</v>
      </c>
      <c r="AP372" s="19">
        <v>0</v>
      </c>
      <c r="AQ372" s="19" t="s">
        <v>1811</v>
      </c>
      <c r="AR372" s="19" t="e">
        <f>VLOOKUP(A372,#REF!,12,0)</f>
        <v>#REF!</v>
      </c>
      <c r="AS372" s="19" t="e">
        <f t="shared" si="30"/>
        <v>#REF!</v>
      </c>
      <c r="AX372" s="19" t="e">
        <v>#N/A</v>
      </c>
      <c r="AY372" s="19" t="b">
        <v>1</v>
      </c>
      <c r="AZ372" s="19">
        <v>4900</v>
      </c>
    </row>
    <row r="373" spans="1:52" ht="15" hidden="1" customHeight="1">
      <c r="A373" s="19" t="s">
        <v>2913</v>
      </c>
      <c r="C373" s="72">
        <f t="shared" si="26"/>
        <v>20369234883</v>
      </c>
      <c r="D373" s="11">
        <v>369</v>
      </c>
      <c r="E373" s="12" t="s">
        <v>25</v>
      </c>
      <c r="F373" s="12" t="s">
        <v>109</v>
      </c>
      <c r="G373" s="4" t="s">
        <v>109</v>
      </c>
      <c r="H373" s="4" t="s">
        <v>182</v>
      </c>
      <c r="I373" s="4" t="s">
        <v>874</v>
      </c>
      <c r="J373" s="12" t="s">
        <v>875</v>
      </c>
      <c r="K373" s="33" t="s">
        <v>1558</v>
      </c>
      <c r="L373" s="34" t="s">
        <v>1812</v>
      </c>
      <c r="M373" s="4" t="str">
        <f t="shared" si="27"/>
        <v>SINAPALI-II SINAPALI SINAPALI</v>
      </c>
      <c r="N373" s="11" t="s">
        <v>26</v>
      </c>
      <c r="O373" s="11">
        <v>34</v>
      </c>
      <c r="P373" s="11">
        <v>1</v>
      </c>
      <c r="Q373" s="35" t="s">
        <v>26</v>
      </c>
      <c r="R373" s="3">
        <v>42893</v>
      </c>
      <c r="S373" s="3">
        <v>42768</v>
      </c>
      <c r="T373" s="3">
        <f>S373+298</f>
        <v>43066</v>
      </c>
      <c r="U373" s="11" t="s">
        <v>2290</v>
      </c>
      <c r="V373" s="11" t="s">
        <v>28</v>
      </c>
      <c r="W373" s="11" t="s">
        <v>29</v>
      </c>
      <c r="X373" s="16" t="s">
        <v>2129</v>
      </c>
      <c r="Y373" s="16" t="s">
        <v>2262</v>
      </c>
      <c r="Z373" s="16" t="s">
        <v>2270</v>
      </c>
      <c r="AA373" s="11" t="s">
        <v>2300</v>
      </c>
      <c r="AB373" s="3">
        <f t="shared" si="28"/>
        <v>42950</v>
      </c>
      <c r="AC373" s="3">
        <v>43004</v>
      </c>
      <c r="AD373" s="3">
        <f t="shared" si="29"/>
        <v>43338</v>
      </c>
      <c r="AE373" s="3">
        <v>43406</v>
      </c>
      <c r="AF373" s="11" t="s">
        <v>2293</v>
      </c>
      <c r="AG373" s="3">
        <v>43406</v>
      </c>
      <c r="AH373" s="3">
        <v>43433</v>
      </c>
      <c r="AI373" s="4" t="s">
        <v>2502</v>
      </c>
      <c r="AJ373" s="4"/>
      <c r="AK373" s="4" t="s">
        <v>2512</v>
      </c>
      <c r="AN373" s="19" t="s">
        <v>3193</v>
      </c>
      <c r="AO373" s="19" t="e">
        <v>#N/A</v>
      </c>
      <c r="AP373" s="19" t="e">
        <v>#N/A</v>
      </c>
      <c r="AQ373" s="19" t="e">
        <v>#N/A</v>
      </c>
      <c r="AR373" s="19" t="e">
        <f>VLOOKUP(A373,#REF!,12,0)</f>
        <v>#REF!</v>
      </c>
      <c r="AS373" s="19" t="e">
        <f t="shared" si="30"/>
        <v>#REF!</v>
      </c>
      <c r="AX373" s="19" t="e">
        <v>#N/A</v>
      </c>
      <c r="AY373" s="19" t="b">
        <v>1</v>
      </c>
      <c r="AZ373" s="19">
        <v>6000</v>
      </c>
    </row>
    <row r="374" spans="1:52" ht="15" hidden="1" customHeight="1">
      <c r="A374" s="19" t="s">
        <v>2914</v>
      </c>
      <c r="C374" s="72">
        <f t="shared" si="26"/>
        <v>31341093601</v>
      </c>
      <c r="D374" s="11">
        <v>370</v>
      </c>
      <c r="E374" s="12" t="s">
        <v>25</v>
      </c>
      <c r="F374" s="12" t="s">
        <v>109</v>
      </c>
      <c r="G374" s="4" t="s">
        <v>109</v>
      </c>
      <c r="H374" s="4" t="s">
        <v>191</v>
      </c>
      <c r="I374" s="4" t="s">
        <v>876</v>
      </c>
      <c r="J374" s="6" t="s">
        <v>877</v>
      </c>
      <c r="K374" s="14" t="s">
        <v>1559</v>
      </c>
      <c r="L374" s="15" t="s">
        <v>1813</v>
      </c>
      <c r="M374" s="4" t="str">
        <f t="shared" si="27"/>
        <v>KOTAMALBASTI SINAPALI SINAPALI</v>
      </c>
      <c r="N374" s="11" t="s">
        <v>26</v>
      </c>
      <c r="O374" s="11">
        <v>27</v>
      </c>
      <c r="P374" s="11">
        <v>1</v>
      </c>
      <c r="Q374" s="35" t="s">
        <v>26</v>
      </c>
      <c r="R374" s="3">
        <v>42678</v>
      </c>
      <c r="S374" s="3">
        <v>42616</v>
      </c>
      <c r="T374" s="3">
        <f>S374+255</f>
        <v>42871</v>
      </c>
      <c r="U374" s="11" t="s">
        <v>2290</v>
      </c>
      <c r="V374" s="11" t="s">
        <v>28</v>
      </c>
      <c r="W374" s="11" t="s">
        <v>29</v>
      </c>
      <c r="X374" s="16" t="s">
        <v>2130</v>
      </c>
      <c r="Y374" s="16" t="s">
        <v>2262</v>
      </c>
      <c r="Z374" s="16" t="s">
        <v>2270</v>
      </c>
      <c r="AA374" s="11" t="s">
        <v>2300</v>
      </c>
      <c r="AB374" s="3">
        <f t="shared" si="28"/>
        <v>42798</v>
      </c>
      <c r="AC374" s="21">
        <v>43004</v>
      </c>
      <c r="AD374" s="3">
        <f t="shared" si="29"/>
        <v>43186</v>
      </c>
      <c r="AE374" s="21">
        <v>43279</v>
      </c>
      <c r="AF374" s="4" t="s">
        <v>2293</v>
      </c>
      <c r="AG374" s="3">
        <v>43433</v>
      </c>
      <c r="AH374" s="3">
        <v>43433</v>
      </c>
      <c r="AI374" s="4" t="s">
        <v>2502</v>
      </c>
      <c r="AJ374" s="4"/>
      <c r="AK374" s="4" t="s">
        <v>2512</v>
      </c>
      <c r="AN374" s="19" t="s">
        <v>3194</v>
      </c>
      <c r="AO374" s="19" t="e">
        <v>#N/A</v>
      </c>
      <c r="AP374" s="19" t="e">
        <v>#N/A</v>
      </c>
      <c r="AQ374" s="19" t="e">
        <v>#N/A</v>
      </c>
      <c r="AR374" s="19" t="e">
        <f>VLOOKUP(A374,#REF!,12,0)</f>
        <v>#REF!</v>
      </c>
      <c r="AS374" s="19" t="e">
        <f t="shared" si="30"/>
        <v>#REF!</v>
      </c>
      <c r="AX374" s="19" t="e">
        <v>#N/A</v>
      </c>
      <c r="AY374" s="19" t="b">
        <v>1</v>
      </c>
      <c r="AZ374" s="19">
        <v>7100</v>
      </c>
    </row>
    <row r="375" spans="1:52" ht="15" hidden="1" customHeight="1">
      <c r="A375" s="19" t="s">
        <v>2915</v>
      </c>
      <c r="C375" s="72">
        <f t="shared" si="26"/>
        <v>31960134179</v>
      </c>
      <c r="D375" s="11">
        <v>371</v>
      </c>
      <c r="E375" s="12" t="s">
        <v>25</v>
      </c>
      <c r="F375" s="12" t="s">
        <v>109</v>
      </c>
      <c r="G375" s="4" t="s">
        <v>109</v>
      </c>
      <c r="H375" s="54" t="s">
        <v>259</v>
      </c>
      <c r="I375" s="4" t="s">
        <v>878</v>
      </c>
      <c r="J375" s="12" t="s">
        <v>879</v>
      </c>
      <c r="K375" s="33" t="s">
        <v>1560</v>
      </c>
      <c r="L375" s="34" t="s">
        <v>1814</v>
      </c>
      <c r="M375" s="4" t="str">
        <f t="shared" si="27"/>
        <v>PAL-HARIJANPADA SINAPALI SINAPALI</v>
      </c>
      <c r="N375" s="11" t="s">
        <v>26</v>
      </c>
      <c r="O375" s="11">
        <v>25</v>
      </c>
      <c r="P375" s="11">
        <v>1</v>
      </c>
      <c r="Q375" s="35" t="s">
        <v>26</v>
      </c>
      <c r="R375" s="3">
        <v>42728</v>
      </c>
      <c r="S375" s="3">
        <v>42651</v>
      </c>
      <c r="T375" s="3">
        <v>42917</v>
      </c>
      <c r="U375" s="11" t="s">
        <v>2291</v>
      </c>
      <c r="V375" s="11" t="s">
        <v>28</v>
      </c>
      <c r="W375" s="11" t="s">
        <v>29</v>
      </c>
      <c r="X375" s="16" t="s">
        <v>2131</v>
      </c>
      <c r="Y375" s="16" t="s">
        <v>2262</v>
      </c>
      <c r="Z375" s="11" t="s">
        <v>2270</v>
      </c>
      <c r="AA375" s="11" t="s">
        <v>2300</v>
      </c>
      <c r="AB375" s="3">
        <f t="shared" si="28"/>
        <v>42833</v>
      </c>
      <c r="AC375" s="3">
        <v>43004</v>
      </c>
      <c r="AD375" s="3">
        <f t="shared" si="29"/>
        <v>43221</v>
      </c>
      <c r="AE375" s="3">
        <v>43325</v>
      </c>
      <c r="AF375" s="11" t="s">
        <v>2293</v>
      </c>
      <c r="AG375" s="3">
        <v>43433</v>
      </c>
      <c r="AH375" s="3">
        <v>43433</v>
      </c>
      <c r="AI375" s="4" t="s">
        <v>2502</v>
      </c>
      <c r="AJ375" s="7"/>
      <c r="AK375" s="4" t="s">
        <v>2512</v>
      </c>
      <c r="AN375" s="19" t="s">
        <v>3195</v>
      </c>
      <c r="AO375" s="19" t="e">
        <v>#N/A</v>
      </c>
      <c r="AP375" s="19" t="e">
        <v>#N/A</v>
      </c>
      <c r="AQ375" s="19" t="e">
        <v>#N/A</v>
      </c>
      <c r="AR375" s="19" t="e">
        <f>VLOOKUP(A375,#REF!,12,0)</f>
        <v>#REF!</v>
      </c>
      <c r="AS375" s="19" t="e">
        <f t="shared" si="30"/>
        <v>#REF!</v>
      </c>
      <c r="AX375" s="19" t="e">
        <v>#N/A</v>
      </c>
      <c r="AY375" s="19" t="b">
        <v>1</v>
      </c>
      <c r="AZ375" s="19">
        <v>8200</v>
      </c>
    </row>
    <row r="376" spans="1:52" ht="15" hidden="1" customHeight="1">
      <c r="A376" s="19" t="s">
        <v>2916</v>
      </c>
      <c r="C376" s="72">
        <f t="shared" si="26"/>
        <v>31967275603</v>
      </c>
      <c r="D376" s="11">
        <v>372</v>
      </c>
      <c r="E376" s="12" t="s">
        <v>25</v>
      </c>
      <c r="F376" s="12" t="s">
        <v>109</v>
      </c>
      <c r="G376" s="4" t="s">
        <v>109</v>
      </c>
      <c r="H376" s="4" t="s">
        <v>260</v>
      </c>
      <c r="I376" s="4" t="s">
        <v>880</v>
      </c>
      <c r="J376" s="12" t="s">
        <v>881</v>
      </c>
      <c r="K376" s="33" t="s">
        <v>1561</v>
      </c>
      <c r="L376" s="34" t="s">
        <v>1815</v>
      </c>
      <c r="M376" s="4" t="str">
        <f t="shared" si="27"/>
        <v>PALASAPADA SINAPALI SINAPALI</v>
      </c>
      <c r="N376" s="11" t="s">
        <v>26</v>
      </c>
      <c r="O376" s="11">
        <v>26</v>
      </c>
      <c r="P376" s="11">
        <v>1</v>
      </c>
      <c r="Q376" s="35" t="s">
        <v>26</v>
      </c>
      <c r="R376" s="3">
        <v>42843</v>
      </c>
      <c r="S376" s="3">
        <v>42781</v>
      </c>
      <c r="T376" s="3">
        <v>43048</v>
      </c>
      <c r="U376" s="11" t="s">
        <v>2291</v>
      </c>
      <c r="V376" s="11" t="s">
        <v>28</v>
      </c>
      <c r="W376" s="11" t="s">
        <v>29</v>
      </c>
      <c r="X376" s="16" t="s">
        <v>2132</v>
      </c>
      <c r="Y376" s="16" t="s">
        <v>2262</v>
      </c>
      <c r="Z376" s="16" t="s">
        <v>2270</v>
      </c>
      <c r="AA376" s="11" t="s">
        <v>2300</v>
      </c>
      <c r="AB376" s="3">
        <f t="shared" si="28"/>
        <v>42963</v>
      </c>
      <c r="AC376" s="3">
        <v>43004</v>
      </c>
      <c r="AD376" s="3">
        <f t="shared" si="29"/>
        <v>43351</v>
      </c>
      <c r="AE376" s="3">
        <v>43409</v>
      </c>
      <c r="AF376" s="11" t="s">
        <v>2293</v>
      </c>
      <c r="AG376" s="3">
        <v>43433</v>
      </c>
      <c r="AH376" s="3">
        <v>43433</v>
      </c>
      <c r="AI376" s="4" t="s">
        <v>2502</v>
      </c>
      <c r="AJ376" s="4"/>
      <c r="AK376" s="4" t="s">
        <v>2512</v>
      </c>
      <c r="AN376" s="19" t="s">
        <v>3196</v>
      </c>
      <c r="AO376" s="19" t="e">
        <v>#N/A</v>
      </c>
      <c r="AP376" s="19" t="e">
        <v>#N/A</v>
      </c>
      <c r="AQ376" s="19" t="e">
        <v>#N/A</v>
      </c>
      <c r="AR376" s="19" t="e">
        <f>VLOOKUP(A376,#REF!,12,0)</f>
        <v>#REF!</v>
      </c>
      <c r="AS376" s="19" t="e">
        <f t="shared" si="30"/>
        <v>#REF!</v>
      </c>
      <c r="AX376" s="19" t="e">
        <v>#N/A</v>
      </c>
      <c r="AY376" s="19" t="b">
        <v>1</v>
      </c>
      <c r="AZ376" s="19">
        <v>9300</v>
      </c>
    </row>
    <row r="377" spans="1:52" ht="15" hidden="1" customHeight="1">
      <c r="A377" s="19" t="s">
        <v>2917</v>
      </c>
      <c r="C377" s="72">
        <f t="shared" si="26"/>
        <v>32079206731</v>
      </c>
      <c r="D377" s="11">
        <v>373</v>
      </c>
      <c r="E377" s="12" t="s">
        <v>25</v>
      </c>
      <c r="F377" s="12" t="s">
        <v>109</v>
      </c>
      <c r="G377" s="4" t="s">
        <v>109</v>
      </c>
      <c r="H377" s="4" t="s">
        <v>261</v>
      </c>
      <c r="I377" s="4" t="s">
        <v>882</v>
      </c>
      <c r="J377" s="12" t="s">
        <v>883</v>
      </c>
      <c r="K377" s="33" t="s">
        <v>1562</v>
      </c>
      <c r="L377" s="34" t="s">
        <v>1816</v>
      </c>
      <c r="M377" s="4" t="str">
        <f t="shared" si="27"/>
        <v>DANGARGAON SINAPALI SINAPALI</v>
      </c>
      <c r="N377" s="11" t="s">
        <v>26</v>
      </c>
      <c r="O377" s="11">
        <v>27</v>
      </c>
      <c r="P377" s="11">
        <v>1</v>
      </c>
      <c r="Q377" s="35" t="s">
        <v>26</v>
      </c>
      <c r="R377" s="3">
        <v>42783</v>
      </c>
      <c r="S377" s="3">
        <v>42720</v>
      </c>
      <c r="T377" s="3">
        <v>42988</v>
      </c>
      <c r="U377" s="11" t="s">
        <v>2291</v>
      </c>
      <c r="V377" s="11" t="s">
        <v>28</v>
      </c>
      <c r="W377" s="11" t="s">
        <v>29</v>
      </c>
      <c r="X377" s="16" t="s">
        <v>2133</v>
      </c>
      <c r="Y377" s="16" t="s">
        <v>2262</v>
      </c>
      <c r="Z377" s="16" t="s">
        <v>2270</v>
      </c>
      <c r="AA377" s="11" t="s">
        <v>2300</v>
      </c>
      <c r="AB377" s="3">
        <f t="shared" si="28"/>
        <v>42902</v>
      </c>
      <c r="AC377" s="3">
        <v>43004</v>
      </c>
      <c r="AD377" s="3">
        <f t="shared" si="29"/>
        <v>43290</v>
      </c>
      <c r="AE377" s="3">
        <v>43325</v>
      </c>
      <c r="AF377" s="11" t="s">
        <v>2293</v>
      </c>
      <c r="AG377" s="3">
        <v>43406</v>
      </c>
      <c r="AH377" s="3">
        <v>43433</v>
      </c>
      <c r="AI377" s="4" t="s">
        <v>2502</v>
      </c>
      <c r="AJ377" s="7"/>
      <c r="AK377" s="4" t="s">
        <v>2512</v>
      </c>
      <c r="AN377" s="19" t="s">
        <v>3197</v>
      </c>
      <c r="AO377" s="19" t="e">
        <v>#N/A</v>
      </c>
      <c r="AP377" s="19" t="e">
        <v>#N/A</v>
      </c>
      <c r="AQ377" s="19" t="e">
        <v>#N/A</v>
      </c>
      <c r="AR377" s="19" t="e">
        <f>VLOOKUP(A377,#REF!,12,0)</f>
        <v>#REF!</v>
      </c>
      <c r="AS377" s="19" t="e">
        <f t="shared" si="30"/>
        <v>#REF!</v>
      </c>
      <c r="AX377" s="19" t="e">
        <v>#N/A</v>
      </c>
      <c r="AY377" s="19" t="b">
        <v>1</v>
      </c>
      <c r="AZ377" s="19">
        <v>400</v>
      </c>
    </row>
    <row r="378" spans="1:52" ht="15" hidden="1" customHeight="1">
      <c r="A378" s="19" t="s">
        <v>2918</v>
      </c>
      <c r="C378" s="72">
        <f t="shared" si="26"/>
        <v>32230910907</v>
      </c>
      <c r="D378" s="11">
        <v>374</v>
      </c>
      <c r="E378" s="12" t="s">
        <v>25</v>
      </c>
      <c r="F378" s="12" t="s">
        <v>109</v>
      </c>
      <c r="G378" s="4" t="s">
        <v>109</v>
      </c>
      <c r="H378" s="55" t="s">
        <v>262</v>
      </c>
      <c r="I378" s="4" t="s">
        <v>884</v>
      </c>
      <c r="J378" s="12" t="s">
        <v>885</v>
      </c>
      <c r="K378" s="33" t="s">
        <v>1563</v>
      </c>
      <c r="L378" s="34" t="s">
        <v>1817</v>
      </c>
      <c r="M378" s="4" t="str">
        <f t="shared" si="27"/>
        <v>JAGANNATHCHOWK SINAPALI SINAPALI</v>
      </c>
      <c r="N378" s="11" t="s">
        <v>26</v>
      </c>
      <c r="O378" s="11">
        <v>27</v>
      </c>
      <c r="P378" s="11">
        <v>1</v>
      </c>
      <c r="Q378" s="35" t="s">
        <v>26</v>
      </c>
      <c r="R378" s="3">
        <v>42787</v>
      </c>
      <c r="S378" s="3">
        <v>42703</v>
      </c>
      <c r="T378" s="3">
        <f>S378+298</f>
        <v>43001</v>
      </c>
      <c r="U378" s="11" t="s">
        <v>2291</v>
      </c>
      <c r="V378" s="11" t="s">
        <v>28</v>
      </c>
      <c r="W378" s="11" t="s">
        <v>29</v>
      </c>
      <c r="X378" s="16" t="s">
        <v>2134</v>
      </c>
      <c r="Y378" s="16" t="s">
        <v>2262</v>
      </c>
      <c r="Z378" s="16" t="s">
        <v>2270</v>
      </c>
      <c r="AA378" s="11" t="s">
        <v>2300</v>
      </c>
      <c r="AB378" s="3">
        <f t="shared" si="28"/>
        <v>42885</v>
      </c>
      <c r="AC378" s="3">
        <v>43004</v>
      </c>
      <c r="AD378" s="3">
        <f t="shared" si="29"/>
        <v>43273</v>
      </c>
      <c r="AE378" s="3">
        <v>43406</v>
      </c>
      <c r="AF378" s="11" t="s">
        <v>2293</v>
      </c>
      <c r="AG378" s="3">
        <v>43433</v>
      </c>
      <c r="AH378" s="3">
        <v>43406</v>
      </c>
      <c r="AI378" s="4" t="s">
        <v>2502</v>
      </c>
      <c r="AJ378" s="7"/>
      <c r="AK378" s="4" t="s">
        <v>2512</v>
      </c>
      <c r="AN378" s="19" t="s">
        <v>3198</v>
      </c>
      <c r="AO378" s="19" t="e">
        <v>#N/A</v>
      </c>
      <c r="AP378" s="19" t="e">
        <v>#N/A</v>
      </c>
      <c r="AQ378" s="19" t="e">
        <v>#N/A</v>
      </c>
      <c r="AR378" s="19" t="e">
        <f>VLOOKUP(A378,#REF!,12,0)</f>
        <v>#REF!</v>
      </c>
      <c r="AS378" s="19" t="e">
        <f t="shared" si="30"/>
        <v>#REF!</v>
      </c>
      <c r="AX378" s="19" t="e">
        <v>#N/A</v>
      </c>
      <c r="AY378" s="19" t="b">
        <v>1</v>
      </c>
      <c r="AZ378" s="19">
        <v>1500</v>
      </c>
    </row>
    <row r="379" spans="1:52" ht="15" hidden="1" customHeight="1">
      <c r="A379" s="19" t="s">
        <v>2919</v>
      </c>
      <c r="C379" s="72">
        <f t="shared" si="26"/>
        <v>32359263090</v>
      </c>
      <c r="D379" s="11">
        <v>375</v>
      </c>
      <c r="E379" s="12" t="s">
        <v>25</v>
      </c>
      <c r="F379" s="12" t="s">
        <v>109</v>
      </c>
      <c r="G379" s="4" t="s">
        <v>109</v>
      </c>
      <c r="H379" s="4" t="s">
        <v>264</v>
      </c>
      <c r="I379" s="4" t="s">
        <v>40</v>
      </c>
      <c r="J379" s="12" t="s">
        <v>886</v>
      </c>
      <c r="K379" s="33" t="s">
        <v>1564</v>
      </c>
      <c r="L379" s="34" t="s">
        <v>1818</v>
      </c>
      <c r="M379" s="4" t="str">
        <f t="shared" si="27"/>
        <v>MAH-MAJHIPADA SINAPALI SINAPALI</v>
      </c>
      <c r="N379" s="11" t="s">
        <v>26</v>
      </c>
      <c r="O379" s="11">
        <v>24</v>
      </c>
      <c r="P379" s="11">
        <v>1</v>
      </c>
      <c r="Q379" s="35" t="s">
        <v>26</v>
      </c>
      <c r="R379" s="3">
        <v>42738</v>
      </c>
      <c r="S379" s="3">
        <v>42670</v>
      </c>
      <c r="T379" s="3">
        <f>S379+298</f>
        <v>42968</v>
      </c>
      <c r="U379" s="11" t="s">
        <v>2291</v>
      </c>
      <c r="V379" s="11" t="s">
        <v>28</v>
      </c>
      <c r="W379" s="11" t="s">
        <v>29</v>
      </c>
      <c r="X379" s="16" t="s">
        <v>2135</v>
      </c>
      <c r="Y379" s="16" t="s">
        <v>2262</v>
      </c>
      <c r="Z379" s="16" t="s">
        <v>2270</v>
      </c>
      <c r="AA379" s="11" t="s">
        <v>2300</v>
      </c>
      <c r="AB379" s="3">
        <f t="shared" si="28"/>
        <v>42852</v>
      </c>
      <c r="AC379" s="3">
        <v>43004</v>
      </c>
      <c r="AD379" s="3">
        <f t="shared" si="29"/>
        <v>43240</v>
      </c>
      <c r="AE379" s="3">
        <v>43406</v>
      </c>
      <c r="AF379" s="11" t="s">
        <v>2293</v>
      </c>
      <c r="AG379" s="3">
        <v>43433</v>
      </c>
      <c r="AH379" s="3">
        <v>43433</v>
      </c>
      <c r="AI379" s="4" t="s">
        <v>2502</v>
      </c>
      <c r="AJ379" s="4"/>
      <c r="AK379" s="4" t="s">
        <v>2512</v>
      </c>
      <c r="AN379" s="19" t="s">
        <v>3199</v>
      </c>
      <c r="AO379" s="19" t="e">
        <v>#N/A</v>
      </c>
      <c r="AP379" s="19" t="e">
        <v>#N/A</v>
      </c>
      <c r="AQ379" s="19" t="e">
        <v>#N/A</v>
      </c>
      <c r="AR379" s="19" t="e">
        <f>VLOOKUP(A379,#REF!,12,0)</f>
        <v>#REF!</v>
      </c>
      <c r="AS379" s="19" t="e">
        <f t="shared" si="30"/>
        <v>#REF!</v>
      </c>
      <c r="AX379" s="19" t="e">
        <v>#N/A</v>
      </c>
      <c r="AY379" s="19" t="b">
        <v>1</v>
      </c>
      <c r="AZ379" s="19">
        <v>2600</v>
      </c>
    </row>
    <row r="380" spans="1:52" s="10" customFormat="1" ht="15" hidden="1" customHeight="1">
      <c r="A380" s="19" t="s">
        <v>2920</v>
      </c>
      <c r="B380" s="19"/>
      <c r="C380" s="72">
        <f t="shared" si="26"/>
        <v>32394591041</v>
      </c>
      <c r="D380" s="11">
        <v>376</v>
      </c>
      <c r="E380" s="12" t="s">
        <v>25</v>
      </c>
      <c r="F380" s="12" t="s">
        <v>109</v>
      </c>
      <c r="G380" s="4" t="s">
        <v>109</v>
      </c>
      <c r="H380" s="4" t="s">
        <v>188</v>
      </c>
      <c r="I380" s="4" t="s">
        <v>887</v>
      </c>
      <c r="J380" s="6" t="s">
        <v>888</v>
      </c>
      <c r="K380" s="14" t="s">
        <v>1565</v>
      </c>
      <c r="L380" s="15" t="s">
        <v>1819</v>
      </c>
      <c r="M380" s="4" t="str">
        <f t="shared" si="27"/>
        <v>NAKACHOWK SINAPALI SINAPALI</v>
      </c>
      <c r="N380" s="11" t="s">
        <v>26</v>
      </c>
      <c r="O380" s="11">
        <v>27</v>
      </c>
      <c r="P380" s="11">
        <v>1</v>
      </c>
      <c r="Q380" s="35" t="s">
        <v>26</v>
      </c>
      <c r="R380" s="3">
        <v>42696</v>
      </c>
      <c r="S380" s="3">
        <v>42617</v>
      </c>
      <c r="T380" s="3">
        <f>S380+255</f>
        <v>42872</v>
      </c>
      <c r="U380" s="11" t="s">
        <v>2290</v>
      </c>
      <c r="V380" s="11" t="s">
        <v>28</v>
      </c>
      <c r="W380" s="11" t="s">
        <v>29</v>
      </c>
      <c r="X380" s="16" t="s">
        <v>2136</v>
      </c>
      <c r="Y380" s="16" t="s">
        <v>2262</v>
      </c>
      <c r="Z380" s="11" t="s">
        <v>2270</v>
      </c>
      <c r="AA380" s="11" t="s">
        <v>2300</v>
      </c>
      <c r="AB380" s="3">
        <f t="shared" si="28"/>
        <v>42799</v>
      </c>
      <c r="AC380" s="21">
        <v>43004</v>
      </c>
      <c r="AD380" s="3">
        <f t="shared" si="29"/>
        <v>43187</v>
      </c>
      <c r="AE380" s="21">
        <v>43279</v>
      </c>
      <c r="AF380" s="4" t="s">
        <v>2293</v>
      </c>
      <c r="AG380" s="3">
        <v>43406</v>
      </c>
      <c r="AH380" s="3">
        <v>43433</v>
      </c>
      <c r="AI380" s="4" t="s">
        <v>2502</v>
      </c>
      <c r="AJ380" s="7"/>
      <c r="AK380" s="4" t="s">
        <v>2512</v>
      </c>
      <c r="AL380" s="19"/>
      <c r="AM380" s="19"/>
      <c r="AN380" s="19" t="s">
        <v>3200</v>
      </c>
      <c r="AO380" s="19" t="e">
        <v>#N/A</v>
      </c>
      <c r="AP380" s="19" t="e">
        <v>#N/A</v>
      </c>
      <c r="AQ380" s="19" t="e">
        <v>#N/A</v>
      </c>
      <c r="AR380" s="19" t="e">
        <f>VLOOKUP(A380,#REF!,12,0)</f>
        <v>#REF!</v>
      </c>
      <c r="AS380" s="19" t="e">
        <f t="shared" si="30"/>
        <v>#REF!</v>
      </c>
      <c r="AX380" s="19" t="e">
        <v>#N/A</v>
      </c>
      <c r="AY380" s="19" t="b">
        <v>1</v>
      </c>
      <c r="AZ380" s="19">
        <v>3700</v>
      </c>
    </row>
    <row r="381" spans="1:52" s="10" customFormat="1" ht="15" hidden="1" customHeight="1">
      <c r="A381" s="19" t="s">
        <v>2921</v>
      </c>
      <c r="B381" s="19"/>
      <c r="C381" s="72">
        <f t="shared" si="26"/>
        <v>32460371280</v>
      </c>
      <c r="D381" s="11">
        <v>377</v>
      </c>
      <c r="E381" s="12" t="s">
        <v>25</v>
      </c>
      <c r="F381" s="12" t="s">
        <v>109</v>
      </c>
      <c r="G381" s="4" t="s">
        <v>109</v>
      </c>
      <c r="H381" s="4" t="s">
        <v>260</v>
      </c>
      <c r="I381" s="4" t="s">
        <v>889</v>
      </c>
      <c r="J381" s="12" t="s">
        <v>890</v>
      </c>
      <c r="K381" s="33" t="s">
        <v>1566</v>
      </c>
      <c r="L381" s="34" t="s">
        <v>1820</v>
      </c>
      <c r="M381" s="4" t="str">
        <f t="shared" si="27"/>
        <v>PALASAPADA SINAPALI SINAPALI</v>
      </c>
      <c r="N381" s="11" t="s">
        <v>26</v>
      </c>
      <c r="O381" s="11">
        <v>25</v>
      </c>
      <c r="P381" s="11">
        <v>1</v>
      </c>
      <c r="Q381" s="35" t="s">
        <v>26</v>
      </c>
      <c r="R381" s="3">
        <v>42871</v>
      </c>
      <c r="S381" s="3">
        <v>42782</v>
      </c>
      <c r="T381" s="3">
        <v>43054</v>
      </c>
      <c r="U381" s="11" t="s">
        <v>2291</v>
      </c>
      <c r="V381" s="11" t="s">
        <v>28</v>
      </c>
      <c r="W381" s="11" t="s">
        <v>29</v>
      </c>
      <c r="X381" s="16" t="s">
        <v>2137</v>
      </c>
      <c r="Y381" s="16" t="s">
        <v>2262</v>
      </c>
      <c r="Z381" s="11" t="s">
        <v>2270</v>
      </c>
      <c r="AA381" s="11" t="s">
        <v>2300</v>
      </c>
      <c r="AB381" s="3">
        <f t="shared" si="28"/>
        <v>42964</v>
      </c>
      <c r="AC381" s="3">
        <v>43004</v>
      </c>
      <c r="AD381" s="3">
        <f t="shared" si="29"/>
        <v>43352</v>
      </c>
      <c r="AE381" s="3">
        <v>43409</v>
      </c>
      <c r="AF381" s="11" t="s">
        <v>2293</v>
      </c>
      <c r="AG381" s="3">
        <v>43433</v>
      </c>
      <c r="AH381" s="3">
        <v>43433</v>
      </c>
      <c r="AI381" s="4" t="s">
        <v>2502</v>
      </c>
      <c r="AJ381" s="7"/>
      <c r="AK381" s="4" t="s">
        <v>2512</v>
      </c>
      <c r="AL381" s="19"/>
      <c r="AM381" s="19"/>
      <c r="AN381" s="19" t="s">
        <v>3201</v>
      </c>
      <c r="AO381" s="19" t="e">
        <v>#N/A</v>
      </c>
      <c r="AP381" s="19" t="e">
        <v>#N/A</v>
      </c>
      <c r="AQ381" s="19" t="e">
        <v>#N/A</v>
      </c>
      <c r="AR381" s="19" t="e">
        <f>VLOOKUP(A381,#REF!,12,0)</f>
        <v>#REF!</v>
      </c>
      <c r="AS381" s="19" t="e">
        <f t="shared" si="30"/>
        <v>#REF!</v>
      </c>
      <c r="AX381" s="19" t="e">
        <v>#N/A</v>
      </c>
      <c r="AY381" s="19" t="b">
        <v>1</v>
      </c>
      <c r="AZ381" s="19">
        <v>4800</v>
      </c>
    </row>
    <row r="382" spans="1:52" ht="15" hidden="1" customHeight="1">
      <c r="A382" s="19" t="s">
        <v>2922</v>
      </c>
      <c r="C382" s="72">
        <f t="shared" si="26"/>
        <v>32504102185</v>
      </c>
      <c r="D382" s="11">
        <v>378</v>
      </c>
      <c r="E382" s="12" t="s">
        <v>25</v>
      </c>
      <c r="F382" s="12" t="s">
        <v>109</v>
      </c>
      <c r="G382" s="4" t="s">
        <v>109</v>
      </c>
      <c r="H382" s="4" t="s">
        <v>188</v>
      </c>
      <c r="I382" s="4" t="s">
        <v>887</v>
      </c>
      <c r="J382" s="12" t="s">
        <v>891</v>
      </c>
      <c r="K382" s="33" t="s">
        <v>1567</v>
      </c>
      <c r="L382" s="34" t="s">
        <v>1821</v>
      </c>
      <c r="M382" s="4" t="str">
        <f t="shared" si="27"/>
        <v>NAKACHOWK SINAPALI SINAPALI</v>
      </c>
      <c r="N382" s="11" t="s">
        <v>26</v>
      </c>
      <c r="O382" s="11">
        <v>23</v>
      </c>
      <c r="P382" s="11">
        <v>1</v>
      </c>
      <c r="Q382" s="35" t="s">
        <v>26</v>
      </c>
      <c r="R382" s="3">
        <v>42696</v>
      </c>
      <c r="S382" s="3">
        <v>42622</v>
      </c>
      <c r="T382" s="3">
        <v>42895</v>
      </c>
      <c r="U382" s="11" t="s">
        <v>2291</v>
      </c>
      <c r="V382" s="11" t="s">
        <v>28</v>
      </c>
      <c r="W382" s="11" t="s">
        <v>29</v>
      </c>
      <c r="X382" s="16" t="s">
        <v>2138</v>
      </c>
      <c r="Y382" s="16" t="s">
        <v>2262</v>
      </c>
      <c r="Z382" s="11" t="s">
        <v>2270</v>
      </c>
      <c r="AA382" s="11" t="s">
        <v>2300</v>
      </c>
      <c r="AB382" s="3">
        <f t="shared" si="28"/>
        <v>42804</v>
      </c>
      <c r="AC382" s="3">
        <v>43004</v>
      </c>
      <c r="AD382" s="3">
        <f t="shared" si="29"/>
        <v>43192</v>
      </c>
      <c r="AE382" s="3">
        <v>43325</v>
      </c>
      <c r="AF382" s="11" t="s">
        <v>2293</v>
      </c>
      <c r="AG382" s="3">
        <v>43433</v>
      </c>
      <c r="AH382" s="3">
        <v>43433</v>
      </c>
      <c r="AI382" s="4" t="s">
        <v>2502</v>
      </c>
      <c r="AJ382" s="7"/>
      <c r="AK382" s="4" t="s">
        <v>2512</v>
      </c>
      <c r="AN382" s="19" t="s">
        <v>3202</v>
      </c>
      <c r="AO382" s="19" t="e">
        <v>#N/A</v>
      </c>
      <c r="AP382" s="19" t="e">
        <v>#N/A</v>
      </c>
      <c r="AQ382" s="19" t="e">
        <v>#N/A</v>
      </c>
      <c r="AR382" s="19" t="e">
        <f>VLOOKUP(A382,#REF!,12,0)</f>
        <v>#REF!</v>
      </c>
      <c r="AS382" s="19" t="e">
        <f t="shared" si="30"/>
        <v>#REF!</v>
      </c>
      <c r="AX382" s="19" t="e">
        <v>#N/A</v>
      </c>
      <c r="AY382" s="19" t="b">
        <v>1</v>
      </c>
      <c r="AZ382" s="19">
        <v>5900</v>
      </c>
    </row>
    <row r="383" spans="1:52" ht="15" hidden="1" customHeight="1">
      <c r="A383" s="19" t="s">
        <v>2923</v>
      </c>
      <c r="C383" s="72">
        <f t="shared" si="26"/>
        <v>32672839465</v>
      </c>
      <c r="D383" s="11">
        <v>379</v>
      </c>
      <c r="E383" s="12" t="s">
        <v>25</v>
      </c>
      <c r="F383" s="12" t="s">
        <v>109</v>
      </c>
      <c r="G383" s="4" t="s">
        <v>109</v>
      </c>
      <c r="H383" s="4" t="s">
        <v>260</v>
      </c>
      <c r="I383" s="4" t="s">
        <v>869</v>
      </c>
      <c r="J383" s="12" t="s">
        <v>892</v>
      </c>
      <c r="K383" s="33" t="s">
        <v>1568</v>
      </c>
      <c r="L383" s="34" t="s">
        <v>1822</v>
      </c>
      <c r="M383" s="4" t="str">
        <f t="shared" si="27"/>
        <v>PALASAPADA SINAPALI SINAPALI</v>
      </c>
      <c r="N383" s="11" t="s">
        <v>26</v>
      </c>
      <c r="O383" s="11">
        <v>29</v>
      </c>
      <c r="P383" s="11">
        <v>1</v>
      </c>
      <c r="Q383" s="35" t="s">
        <v>26</v>
      </c>
      <c r="R383" s="3">
        <v>42871</v>
      </c>
      <c r="S383" s="3">
        <v>42781</v>
      </c>
      <c r="T383" s="3">
        <v>43055</v>
      </c>
      <c r="U383" s="11" t="s">
        <v>2291</v>
      </c>
      <c r="V383" s="11" t="s">
        <v>28</v>
      </c>
      <c r="W383" s="11" t="s">
        <v>29</v>
      </c>
      <c r="X383" s="16" t="s">
        <v>2139</v>
      </c>
      <c r="Y383" s="16" t="s">
        <v>2262</v>
      </c>
      <c r="Z383" s="11" t="s">
        <v>2270</v>
      </c>
      <c r="AA383" s="11" t="s">
        <v>2300</v>
      </c>
      <c r="AB383" s="3">
        <f t="shared" si="28"/>
        <v>42963</v>
      </c>
      <c r="AC383" s="3">
        <v>43004</v>
      </c>
      <c r="AD383" s="3">
        <f t="shared" si="29"/>
        <v>43351</v>
      </c>
      <c r="AE383" s="3">
        <v>43409</v>
      </c>
      <c r="AF383" s="11" t="s">
        <v>2293</v>
      </c>
      <c r="AG383" s="3">
        <v>43433</v>
      </c>
      <c r="AH383" s="3">
        <v>43406</v>
      </c>
      <c r="AI383" s="4" t="s">
        <v>2502</v>
      </c>
      <c r="AJ383" s="4"/>
      <c r="AK383" s="4" t="s">
        <v>2512</v>
      </c>
      <c r="AN383" s="19" t="s">
        <v>3203</v>
      </c>
      <c r="AO383" s="19" t="e">
        <v>#N/A</v>
      </c>
      <c r="AP383" s="19" t="e">
        <v>#N/A</v>
      </c>
      <c r="AQ383" s="19" t="e">
        <v>#N/A</v>
      </c>
      <c r="AR383" s="19" t="e">
        <f>VLOOKUP(A383,#REF!,12,0)</f>
        <v>#REF!</v>
      </c>
      <c r="AS383" s="19" t="e">
        <f t="shared" si="30"/>
        <v>#REF!</v>
      </c>
      <c r="AX383" s="19" t="e">
        <v>#N/A</v>
      </c>
      <c r="AY383" s="19" t="b">
        <v>1</v>
      </c>
      <c r="AZ383" s="19">
        <v>7000</v>
      </c>
    </row>
    <row r="384" spans="1:52" ht="15" hidden="1" customHeight="1">
      <c r="A384" s="19" t="s">
        <v>2924</v>
      </c>
      <c r="C384" s="72">
        <f t="shared" si="26"/>
        <v>32673516839</v>
      </c>
      <c r="D384" s="11">
        <v>380</v>
      </c>
      <c r="E384" s="12" t="s">
        <v>25</v>
      </c>
      <c r="F384" s="12" t="s">
        <v>109</v>
      </c>
      <c r="G384" s="4" t="s">
        <v>109</v>
      </c>
      <c r="H384" s="4" t="s">
        <v>263</v>
      </c>
      <c r="I384" s="4" t="s">
        <v>893</v>
      </c>
      <c r="J384" s="12" t="s">
        <v>894</v>
      </c>
      <c r="K384" s="33" t="s">
        <v>3205</v>
      </c>
      <c r="L384" s="34" t="s">
        <v>1823</v>
      </c>
      <c r="M384" s="4" t="str">
        <f t="shared" si="27"/>
        <v>GDL-MAJHIPADA SINAPALI SINAPALI</v>
      </c>
      <c r="N384" s="11" t="s">
        <v>26</v>
      </c>
      <c r="O384" s="11">
        <v>24</v>
      </c>
      <c r="P384" s="11">
        <v>1</v>
      </c>
      <c r="Q384" s="35" t="s">
        <v>26</v>
      </c>
      <c r="R384" s="3">
        <v>42815</v>
      </c>
      <c r="S384" s="3">
        <v>42755</v>
      </c>
      <c r="T384" s="3">
        <f>S384+298</f>
        <v>43053</v>
      </c>
      <c r="U384" s="11" t="s">
        <v>2290</v>
      </c>
      <c r="V384" s="11" t="s">
        <v>28</v>
      </c>
      <c r="W384" s="11" t="s">
        <v>29</v>
      </c>
      <c r="X384" s="16" t="s">
        <v>2140</v>
      </c>
      <c r="Y384" s="16" t="s">
        <v>2262</v>
      </c>
      <c r="Z384" s="16" t="s">
        <v>2270</v>
      </c>
      <c r="AA384" s="11" t="s">
        <v>2300</v>
      </c>
      <c r="AB384" s="3">
        <f t="shared" si="28"/>
        <v>42937</v>
      </c>
      <c r="AC384" s="3">
        <v>43004</v>
      </c>
      <c r="AD384" s="3">
        <f t="shared" si="29"/>
        <v>43325</v>
      </c>
      <c r="AE384" s="3">
        <v>43406</v>
      </c>
      <c r="AF384" s="11" t="s">
        <v>2293</v>
      </c>
      <c r="AG384" s="3">
        <v>43433</v>
      </c>
      <c r="AH384" s="3">
        <v>43433</v>
      </c>
      <c r="AI384" s="4" t="s">
        <v>2502</v>
      </c>
      <c r="AJ384" s="7"/>
      <c r="AK384" s="4" t="s">
        <v>2512</v>
      </c>
      <c r="AN384" s="19" t="s">
        <v>3204</v>
      </c>
      <c r="AO384" s="19" t="e">
        <v>#N/A</v>
      </c>
      <c r="AP384" s="19" t="e">
        <v>#N/A</v>
      </c>
      <c r="AQ384" s="19" t="e">
        <v>#N/A</v>
      </c>
      <c r="AR384" s="19" t="e">
        <f>VLOOKUP(A384,#REF!,12,0)</f>
        <v>#REF!</v>
      </c>
      <c r="AS384" s="19" t="e">
        <f t="shared" si="30"/>
        <v>#REF!</v>
      </c>
      <c r="AX384" s="19" t="e">
        <v>#N/A</v>
      </c>
      <c r="AY384" s="19" t="b">
        <v>1</v>
      </c>
      <c r="AZ384" s="19">
        <v>8100</v>
      </c>
    </row>
    <row r="385" spans="1:52" ht="15" hidden="1" customHeight="1">
      <c r="A385" s="19" t="s">
        <v>2925</v>
      </c>
      <c r="C385" s="72">
        <f t="shared" si="26"/>
        <v>32883461185</v>
      </c>
      <c r="D385" s="11">
        <v>381</v>
      </c>
      <c r="E385" s="12" t="s">
        <v>25</v>
      </c>
      <c r="F385" s="12" t="s">
        <v>109</v>
      </c>
      <c r="G385" s="4" t="s">
        <v>109</v>
      </c>
      <c r="H385" s="4" t="s">
        <v>191</v>
      </c>
      <c r="I385" s="4" t="s">
        <v>895</v>
      </c>
      <c r="J385" s="12" t="s">
        <v>896</v>
      </c>
      <c r="K385" s="33" t="s">
        <v>1569</v>
      </c>
      <c r="L385" s="34" t="s">
        <v>1824</v>
      </c>
      <c r="M385" s="4" t="str">
        <f t="shared" si="27"/>
        <v>KOTAMALBASTI SINAPALI SINAPALI</v>
      </c>
      <c r="N385" s="11" t="s">
        <v>26</v>
      </c>
      <c r="O385" s="11">
        <v>25</v>
      </c>
      <c r="P385" s="11">
        <v>1</v>
      </c>
      <c r="Q385" s="35" t="s">
        <v>26</v>
      </c>
      <c r="R385" s="3">
        <v>42797</v>
      </c>
      <c r="S385" s="3">
        <v>42723</v>
      </c>
      <c r="T385" s="3">
        <v>42989</v>
      </c>
      <c r="U385" s="11" t="s">
        <v>2291</v>
      </c>
      <c r="V385" s="11" t="s">
        <v>28</v>
      </c>
      <c r="W385" s="11" t="s">
        <v>29</v>
      </c>
      <c r="X385" s="16" t="s">
        <v>2141</v>
      </c>
      <c r="Y385" s="16" t="s">
        <v>2262</v>
      </c>
      <c r="Z385" s="16" t="s">
        <v>2270</v>
      </c>
      <c r="AA385" s="11" t="s">
        <v>2300</v>
      </c>
      <c r="AB385" s="3">
        <f t="shared" si="28"/>
        <v>42905</v>
      </c>
      <c r="AC385" s="3">
        <v>43004</v>
      </c>
      <c r="AD385" s="3">
        <f t="shared" si="29"/>
        <v>43293</v>
      </c>
      <c r="AE385" s="3">
        <v>43325</v>
      </c>
      <c r="AF385" s="11" t="s">
        <v>2293</v>
      </c>
      <c r="AG385" s="3">
        <v>43433</v>
      </c>
      <c r="AH385" s="3">
        <v>43406</v>
      </c>
      <c r="AI385" s="4" t="s">
        <v>2502</v>
      </c>
      <c r="AJ385" s="4"/>
      <c r="AK385" s="4" t="s">
        <v>2512</v>
      </c>
      <c r="AN385" s="19" t="s">
        <v>3206</v>
      </c>
      <c r="AO385" s="19" t="e">
        <v>#N/A</v>
      </c>
      <c r="AP385" s="19" t="e">
        <v>#N/A</v>
      </c>
      <c r="AQ385" s="19" t="e">
        <v>#N/A</v>
      </c>
      <c r="AR385" s="19" t="e">
        <f>VLOOKUP(A385,#REF!,12,0)</f>
        <v>#REF!</v>
      </c>
      <c r="AS385" s="19" t="e">
        <f t="shared" si="30"/>
        <v>#REF!</v>
      </c>
      <c r="AX385" s="19" t="e">
        <v>#N/A</v>
      </c>
      <c r="AY385" s="19" t="b">
        <v>1</v>
      </c>
      <c r="AZ385" s="19">
        <v>9200</v>
      </c>
    </row>
    <row r="386" spans="1:52" s="10" customFormat="1" ht="15" hidden="1" customHeight="1">
      <c r="A386" s="19" t="s">
        <v>2926</v>
      </c>
      <c r="B386" s="19"/>
      <c r="C386" s="72">
        <f t="shared" si="26"/>
        <v>32919782465</v>
      </c>
      <c r="D386" s="11">
        <v>382</v>
      </c>
      <c r="E386" s="12" t="s">
        <v>25</v>
      </c>
      <c r="F386" s="12" t="s">
        <v>109</v>
      </c>
      <c r="G386" s="4" t="s">
        <v>109</v>
      </c>
      <c r="H386" s="4" t="s">
        <v>261</v>
      </c>
      <c r="I386" s="4" t="s">
        <v>897</v>
      </c>
      <c r="J386" s="12" t="s">
        <v>898</v>
      </c>
      <c r="K386" s="33" t="s">
        <v>1570</v>
      </c>
      <c r="L386" s="34" t="s">
        <v>1825</v>
      </c>
      <c r="M386" s="4" t="str">
        <f t="shared" si="27"/>
        <v>DANGARGAON SINAPALI SINAPALI</v>
      </c>
      <c r="N386" s="11" t="s">
        <v>26</v>
      </c>
      <c r="O386" s="11">
        <v>27</v>
      </c>
      <c r="P386" s="11">
        <v>1</v>
      </c>
      <c r="Q386" s="35" t="s">
        <v>26</v>
      </c>
      <c r="R386" s="3">
        <v>42722</v>
      </c>
      <c r="S386" s="3">
        <v>42628</v>
      </c>
      <c r="T386" s="3">
        <v>42895</v>
      </c>
      <c r="U386" s="11" t="s">
        <v>2290</v>
      </c>
      <c r="V386" s="11" t="s">
        <v>28</v>
      </c>
      <c r="W386" s="11" t="s">
        <v>29</v>
      </c>
      <c r="X386" s="16" t="s">
        <v>2142</v>
      </c>
      <c r="Y386" s="16" t="s">
        <v>2262</v>
      </c>
      <c r="Z386" s="16" t="s">
        <v>2270</v>
      </c>
      <c r="AA386" s="11" t="s">
        <v>2300</v>
      </c>
      <c r="AB386" s="3">
        <f t="shared" si="28"/>
        <v>42810</v>
      </c>
      <c r="AC386" s="3">
        <v>43004</v>
      </c>
      <c r="AD386" s="3">
        <f t="shared" si="29"/>
        <v>43198</v>
      </c>
      <c r="AE386" s="3">
        <v>43325</v>
      </c>
      <c r="AF386" s="11" t="s">
        <v>2293</v>
      </c>
      <c r="AG386" s="3">
        <v>43433</v>
      </c>
      <c r="AH386" s="3">
        <v>43433</v>
      </c>
      <c r="AI386" s="4" t="s">
        <v>2502</v>
      </c>
      <c r="AJ386" s="7"/>
      <c r="AK386" s="4" t="s">
        <v>2512</v>
      </c>
      <c r="AL386" s="19"/>
      <c r="AM386" s="19"/>
      <c r="AN386" s="19" t="s">
        <v>3207</v>
      </c>
      <c r="AO386" s="19" t="e">
        <v>#N/A</v>
      </c>
      <c r="AP386" s="19" t="e">
        <v>#N/A</v>
      </c>
      <c r="AQ386" s="19" t="e">
        <v>#N/A</v>
      </c>
      <c r="AR386" s="19" t="e">
        <f>VLOOKUP(A386,#REF!,12,0)</f>
        <v>#REF!</v>
      </c>
      <c r="AS386" s="19" t="e">
        <f t="shared" si="30"/>
        <v>#REF!</v>
      </c>
      <c r="AX386" s="19" t="e">
        <v>#N/A</v>
      </c>
      <c r="AY386" s="19" t="b">
        <v>1</v>
      </c>
      <c r="AZ386" s="19">
        <v>300</v>
      </c>
    </row>
    <row r="387" spans="1:52" s="10" customFormat="1" ht="15" hidden="1" customHeight="1">
      <c r="A387" s="19" t="s">
        <v>2927</v>
      </c>
      <c r="B387" s="19"/>
      <c r="C387" s="72">
        <f t="shared" si="26"/>
        <v>33218218928</v>
      </c>
      <c r="D387" s="11">
        <v>383</v>
      </c>
      <c r="E387" s="12" t="s">
        <v>25</v>
      </c>
      <c r="F387" s="12" t="s">
        <v>109</v>
      </c>
      <c r="G387" s="4" t="s">
        <v>109</v>
      </c>
      <c r="H387" s="4" t="s">
        <v>260</v>
      </c>
      <c r="I387" s="4" t="s">
        <v>899</v>
      </c>
      <c r="J387" s="12" t="s">
        <v>900</v>
      </c>
      <c r="K387" s="33" t="s">
        <v>1571</v>
      </c>
      <c r="L387" s="34" t="s">
        <v>1826</v>
      </c>
      <c r="M387" s="4" t="str">
        <f t="shared" si="27"/>
        <v>PALASAPADA SINAPALI SINAPALI</v>
      </c>
      <c r="N387" s="11" t="s">
        <v>26</v>
      </c>
      <c r="O387" s="11">
        <v>25</v>
      </c>
      <c r="P387" s="11">
        <v>1</v>
      </c>
      <c r="Q387" s="35" t="s">
        <v>26</v>
      </c>
      <c r="R387" s="3">
        <v>42843</v>
      </c>
      <c r="S387" s="3">
        <v>42787</v>
      </c>
      <c r="T387" s="3">
        <v>43055</v>
      </c>
      <c r="U387" s="11" t="s">
        <v>2290</v>
      </c>
      <c r="V387" s="11" t="s">
        <v>28</v>
      </c>
      <c r="W387" s="11" t="s">
        <v>29</v>
      </c>
      <c r="X387" s="16" t="s">
        <v>2143</v>
      </c>
      <c r="Y387" s="16" t="s">
        <v>2262</v>
      </c>
      <c r="Z387" s="16" t="s">
        <v>2270</v>
      </c>
      <c r="AA387" s="11" t="s">
        <v>2300</v>
      </c>
      <c r="AB387" s="3">
        <f t="shared" si="28"/>
        <v>42969</v>
      </c>
      <c r="AC387" s="3">
        <v>43004</v>
      </c>
      <c r="AD387" s="3">
        <f t="shared" si="29"/>
        <v>43357</v>
      </c>
      <c r="AE387" s="3">
        <v>43409</v>
      </c>
      <c r="AF387" s="11" t="s">
        <v>2293</v>
      </c>
      <c r="AG387" s="3">
        <v>43433</v>
      </c>
      <c r="AH387" s="3">
        <v>43406</v>
      </c>
      <c r="AI387" s="4" t="s">
        <v>2502</v>
      </c>
      <c r="AJ387" s="4"/>
      <c r="AK387" s="4" t="s">
        <v>2512</v>
      </c>
      <c r="AL387" s="19"/>
      <c r="AM387" s="19"/>
      <c r="AN387" s="19" t="s">
        <v>3208</v>
      </c>
      <c r="AO387" s="19" t="e">
        <v>#N/A</v>
      </c>
      <c r="AP387" s="19" t="e">
        <v>#N/A</v>
      </c>
      <c r="AQ387" s="19" t="e">
        <v>#N/A</v>
      </c>
      <c r="AR387" s="19" t="e">
        <f>VLOOKUP(A387,#REF!,12,0)</f>
        <v>#REF!</v>
      </c>
      <c r="AS387" s="19" t="e">
        <f t="shared" si="30"/>
        <v>#REF!</v>
      </c>
      <c r="AX387" s="19" t="e">
        <v>#N/A</v>
      </c>
      <c r="AY387" s="19" t="b">
        <v>1</v>
      </c>
      <c r="AZ387" s="19">
        <v>1400</v>
      </c>
    </row>
    <row r="388" spans="1:52" ht="15" hidden="1" customHeight="1">
      <c r="A388" s="19" t="s">
        <v>2928</v>
      </c>
      <c r="C388" s="72">
        <f t="shared" si="26"/>
        <v>33464437404</v>
      </c>
      <c r="D388" s="11">
        <v>384</v>
      </c>
      <c r="E388" s="12" t="s">
        <v>25</v>
      </c>
      <c r="F388" s="12" t="s">
        <v>109</v>
      </c>
      <c r="G388" s="4" t="s">
        <v>109</v>
      </c>
      <c r="H388" s="4" t="s">
        <v>264</v>
      </c>
      <c r="I388" s="4" t="s">
        <v>901</v>
      </c>
      <c r="J388" s="6" t="s">
        <v>902</v>
      </c>
      <c r="K388" s="14" t="s">
        <v>3210</v>
      </c>
      <c r="L388" s="15" t="s">
        <v>1827</v>
      </c>
      <c r="M388" s="4" t="str">
        <f t="shared" si="27"/>
        <v>MAH-MAJHIPADA SINAPALI SINAPALI</v>
      </c>
      <c r="N388" s="11" t="s">
        <v>26</v>
      </c>
      <c r="O388" s="11">
        <v>25</v>
      </c>
      <c r="P388" s="11">
        <v>1</v>
      </c>
      <c r="Q388" s="35" t="s">
        <v>26</v>
      </c>
      <c r="R388" s="3">
        <v>42612</v>
      </c>
      <c r="S388" s="3">
        <v>42536</v>
      </c>
      <c r="T388" s="3">
        <v>42798</v>
      </c>
      <c r="U388" s="11" t="s">
        <v>2290</v>
      </c>
      <c r="V388" s="11" t="s">
        <v>28</v>
      </c>
      <c r="W388" s="11" t="s">
        <v>29</v>
      </c>
      <c r="X388" s="16" t="s">
        <v>2144</v>
      </c>
      <c r="Y388" s="16" t="s">
        <v>2262</v>
      </c>
      <c r="Z388" s="16" t="s">
        <v>2270</v>
      </c>
      <c r="AA388" s="11" t="s">
        <v>2300</v>
      </c>
      <c r="AB388" s="3">
        <f t="shared" si="28"/>
        <v>42718</v>
      </c>
      <c r="AC388" s="21">
        <v>43004</v>
      </c>
      <c r="AD388" s="3">
        <f t="shared" si="29"/>
        <v>43106</v>
      </c>
      <c r="AE388" s="18">
        <v>43188</v>
      </c>
      <c r="AF388" s="4" t="s">
        <v>2293</v>
      </c>
      <c r="AG388" s="3">
        <v>43406</v>
      </c>
      <c r="AH388" s="3">
        <v>43433</v>
      </c>
      <c r="AI388" s="4" t="s">
        <v>2502</v>
      </c>
      <c r="AJ388" s="7"/>
      <c r="AK388" s="4" t="s">
        <v>2512</v>
      </c>
      <c r="AN388" s="19" t="s">
        <v>3209</v>
      </c>
      <c r="AO388" s="19" t="e">
        <v>#N/A</v>
      </c>
      <c r="AP388" s="19" t="e">
        <v>#N/A</v>
      </c>
      <c r="AQ388" s="19" t="e">
        <v>#N/A</v>
      </c>
      <c r="AR388" s="19" t="e">
        <f>VLOOKUP(A388,#REF!,12,0)</f>
        <v>#REF!</v>
      </c>
      <c r="AS388" s="19" t="e">
        <f t="shared" si="30"/>
        <v>#REF!</v>
      </c>
      <c r="AX388" s="19" t="e">
        <v>#N/A</v>
      </c>
      <c r="AY388" s="19" t="b">
        <v>1</v>
      </c>
      <c r="AZ388" s="19">
        <v>2500</v>
      </c>
    </row>
    <row r="389" spans="1:52" s="10" customFormat="1" ht="15" hidden="1" customHeight="1">
      <c r="A389" s="19" t="s">
        <v>2929</v>
      </c>
      <c r="B389" s="19"/>
      <c r="C389" s="72">
        <f t="shared" ref="C389:C452" si="32">VALUE(X389)</f>
        <v>33548386145</v>
      </c>
      <c r="D389" s="11">
        <v>385</v>
      </c>
      <c r="E389" s="12" t="s">
        <v>25</v>
      </c>
      <c r="F389" s="12" t="s">
        <v>109</v>
      </c>
      <c r="G389" s="4" t="s">
        <v>109</v>
      </c>
      <c r="H389" s="4" t="s">
        <v>265</v>
      </c>
      <c r="I389" s="4" t="s">
        <v>903</v>
      </c>
      <c r="J389" s="6" t="s">
        <v>904</v>
      </c>
      <c r="K389" s="14" t="s">
        <v>1572</v>
      </c>
      <c r="L389" s="15"/>
      <c r="M389" s="4" t="str">
        <f t="shared" ref="M389:M452" si="33">H389&amp;" "&amp;G389&amp;" "&amp;F389</f>
        <v>SINAPALI-I SINAPALI SINAPALI</v>
      </c>
      <c r="N389" s="11" t="s">
        <v>26</v>
      </c>
      <c r="O389" s="11">
        <v>25</v>
      </c>
      <c r="P389" s="11">
        <v>1</v>
      </c>
      <c r="Q389" s="35" t="s">
        <v>26</v>
      </c>
      <c r="R389" s="3">
        <v>42659</v>
      </c>
      <c r="S389" s="3">
        <v>42541</v>
      </c>
      <c r="T389" s="3">
        <f>S389+255</f>
        <v>42796</v>
      </c>
      <c r="U389" s="11" t="s">
        <v>2290</v>
      </c>
      <c r="V389" s="11" t="s">
        <v>28</v>
      </c>
      <c r="W389" s="11" t="s">
        <v>29</v>
      </c>
      <c r="X389" s="16" t="s">
        <v>2145</v>
      </c>
      <c r="Y389" s="16" t="s">
        <v>2262</v>
      </c>
      <c r="Z389" s="11" t="s">
        <v>2270</v>
      </c>
      <c r="AA389" s="11" t="s">
        <v>2300</v>
      </c>
      <c r="AB389" s="3">
        <f t="shared" ref="AB389:AB452" si="34">S389+182</f>
        <v>42723</v>
      </c>
      <c r="AC389" s="21">
        <v>43004</v>
      </c>
      <c r="AD389" s="3">
        <f t="shared" ref="AD389:AD452" si="35">S389+570</f>
        <v>43111</v>
      </c>
      <c r="AE389" s="21">
        <v>43279</v>
      </c>
      <c r="AF389" s="4" t="s">
        <v>2293</v>
      </c>
      <c r="AG389" s="3">
        <v>43433</v>
      </c>
      <c r="AH389" s="3">
        <v>43433</v>
      </c>
      <c r="AI389" s="4" t="s">
        <v>2502</v>
      </c>
      <c r="AJ389" s="7"/>
      <c r="AK389" s="4" t="s">
        <v>2512</v>
      </c>
      <c r="AL389" s="19"/>
      <c r="AM389" s="19"/>
      <c r="AN389" s="19" t="s">
        <v>3211</v>
      </c>
      <c r="AO389" s="19" t="e">
        <v>#N/A</v>
      </c>
      <c r="AP389" s="19" t="e">
        <v>#N/A</v>
      </c>
      <c r="AQ389" s="19" t="e">
        <v>#N/A</v>
      </c>
      <c r="AR389" s="19" t="e">
        <f>VLOOKUP(A389,#REF!,12,0)</f>
        <v>#REF!</v>
      </c>
      <c r="AS389" s="19" t="e">
        <f t="shared" ref="AS389:AS452" si="36">AR389=G389</f>
        <v>#REF!</v>
      </c>
      <c r="AX389" s="19" t="e">
        <v>#N/A</v>
      </c>
      <c r="AY389" s="19" t="b">
        <v>1</v>
      </c>
      <c r="AZ389" s="19">
        <v>3600</v>
      </c>
    </row>
    <row r="390" spans="1:52" s="10" customFormat="1" ht="15" hidden="1" customHeight="1">
      <c r="A390" s="19" t="s">
        <v>2930</v>
      </c>
      <c r="B390" s="19"/>
      <c r="C390" s="72">
        <f t="shared" si="32"/>
        <v>33579273588</v>
      </c>
      <c r="D390" s="11">
        <v>386</v>
      </c>
      <c r="E390" s="12" t="s">
        <v>25</v>
      </c>
      <c r="F390" s="12" t="s">
        <v>109</v>
      </c>
      <c r="G390" s="4" t="s">
        <v>109</v>
      </c>
      <c r="H390" s="4" t="s">
        <v>192</v>
      </c>
      <c r="I390" s="4" t="s">
        <v>90</v>
      </c>
      <c r="J390" s="12" t="s">
        <v>905</v>
      </c>
      <c r="K390" s="33" t="s">
        <v>1573</v>
      </c>
      <c r="L390" s="34" t="s">
        <v>1828</v>
      </c>
      <c r="M390" s="4" t="str">
        <f t="shared" si="33"/>
        <v>GDL-PATELPADA SINAPALI SINAPALI</v>
      </c>
      <c r="N390" s="11" t="s">
        <v>26</v>
      </c>
      <c r="O390" s="11">
        <v>26</v>
      </c>
      <c r="P390" s="11">
        <v>1</v>
      </c>
      <c r="Q390" s="35" t="s">
        <v>26</v>
      </c>
      <c r="R390" s="3">
        <v>42850</v>
      </c>
      <c r="S390" s="3">
        <v>42771</v>
      </c>
      <c r="T390" s="3">
        <f>S390+298</f>
        <v>43069</v>
      </c>
      <c r="U390" s="11" t="s">
        <v>2290</v>
      </c>
      <c r="V390" s="11" t="s">
        <v>28</v>
      </c>
      <c r="W390" s="11" t="s">
        <v>29</v>
      </c>
      <c r="X390" s="16" t="s">
        <v>2146</v>
      </c>
      <c r="Y390" s="16" t="s">
        <v>2262</v>
      </c>
      <c r="Z390" s="11" t="s">
        <v>2270</v>
      </c>
      <c r="AA390" s="11" t="s">
        <v>2300</v>
      </c>
      <c r="AB390" s="3">
        <f t="shared" si="34"/>
        <v>42953</v>
      </c>
      <c r="AC390" s="3">
        <v>43004</v>
      </c>
      <c r="AD390" s="3">
        <f t="shared" si="35"/>
        <v>43341</v>
      </c>
      <c r="AE390" s="3">
        <v>43406</v>
      </c>
      <c r="AF390" s="11" t="s">
        <v>2293</v>
      </c>
      <c r="AG390" s="3">
        <v>43433</v>
      </c>
      <c r="AH390" s="3">
        <v>43406</v>
      </c>
      <c r="AI390" s="4" t="s">
        <v>2502</v>
      </c>
      <c r="AJ390" s="7"/>
      <c r="AK390" s="4" t="s">
        <v>2512</v>
      </c>
      <c r="AL390" s="19"/>
      <c r="AM390" s="19"/>
      <c r="AN390" s="19" t="s">
        <v>3212</v>
      </c>
      <c r="AO390" s="19" t="e">
        <v>#N/A</v>
      </c>
      <c r="AP390" s="19" t="e">
        <v>#N/A</v>
      </c>
      <c r="AQ390" s="19" t="e">
        <v>#N/A</v>
      </c>
      <c r="AR390" s="19" t="e">
        <f>VLOOKUP(A390,#REF!,12,0)</f>
        <v>#REF!</v>
      </c>
      <c r="AS390" s="19" t="e">
        <f t="shared" si="36"/>
        <v>#REF!</v>
      </c>
      <c r="AX390" s="19" t="e">
        <v>#N/A</v>
      </c>
      <c r="AY390" s="19" t="b">
        <v>1</v>
      </c>
      <c r="AZ390" s="19">
        <v>4700</v>
      </c>
    </row>
    <row r="391" spans="1:52" ht="15" hidden="1" customHeight="1">
      <c r="A391" s="19" t="s">
        <v>2931</v>
      </c>
      <c r="C391" s="72">
        <f t="shared" si="32"/>
        <v>33600126018</v>
      </c>
      <c r="D391" s="11">
        <v>387</v>
      </c>
      <c r="E391" s="12" t="s">
        <v>25</v>
      </c>
      <c r="F391" s="12" t="s">
        <v>109</v>
      </c>
      <c r="G391" s="4" t="s">
        <v>109</v>
      </c>
      <c r="H391" s="4" t="s">
        <v>183</v>
      </c>
      <c r="I391" s="4" t="s">
        <v>906</v>
      </c>
      <c r="J391" s="12" t="s">
        <v>907</v>
      </c>
      <c r="K391" s="33" t="s">
        <v>3214</v>
      </c>
      <c r="L391" s="34" t="s">
        <v>3215</v>
      </c>
      <c r="M391" s="4" t="str">
        <f t="shared" si="33"/>
        <v>MAHAGAON SINAPALI SINAPALI</v>
      </c>
      <c r="N391" s="11" t="s">
        <v>26</v>
      </c>
      <c r="O391" s="11">
        <v>25</v>
      </c>
      <c r="P391" s="11">
        <v>1</v>
      </c>
      <c r="Q391" s="35" t="s">
        <v>26</v>
      </c>
      <c r="R391" s="3">
        <v>42857</v>
      </c>
      <c r="S391" s="3">
        <v>42771</v>
      </c>
      <c r="T391" s="3">
        <f>S391+298</f>
        <v>43069</v>
      </c>
      <c r="U391" s="11" t="s">
        <v>2290</v>
      </c>
      <c r="V391" s="11" t="s">
        <v>28</v>
      </c>
      <c r="W391" s="11" t="s">
        <v>29</v>
      </c>
      <c r="X391" s="16" t="s">
        <v>2147</v>
      </c>
      <c r="Y391" s="16" t="s">
        <v>2262</v>
      </c>
      <c r="Z391" s="11" t="s">
        <v>2270</v>
      </c>
      <c r="AA391" s="11" t="s">
        <v>2300</v>
      </c>
      <c r="AB391" s="3">
        <f t="shared" si="34"/>
        <v>42953</v>
      </c>
      <c r="AC391" s="3">
        <v>43004</v>
      </c>
      <c r="AD391" s="3">
        <f t="shared" si="35"/>
        <v>43341</v>
      </c>
      <c r="AE391" s="3">
        <v>43406</v>
      </c>
      <c r="AF391" s="11" t="s">
        <v>2293</v>
      </c>
      <c r="AG391" s="3">
        <v>43433</v>
      </c>
      <c r="AH391" s="3">
        <v>43433</v>
      </c>
      <c r="AI391" s="4" t="s">
        <v>2502</v>
      </c>
      <c r="AJ391" s="7"/>
      <c r="AK391" s="4" t="s">
        <v>2512</v>
      </c>
      <c r="AN391" s="19" t="s">
        <v>3213</v>
      </c>
      <c r="AO391" s="19" t="e">
        <v>#N/A</v>
      </c>
      <c r="AP391" s="19" t="e">
        <v>#N/A</v>
      </c>
      <c r="AQ391" s="19" t="e">
        <v>#N/A</v>
      </c>
      <c r="AR391" s="19" t="e">
        <f>VLOOKUP(A391,#REF!,12,0)</f>
        <v>#REF!</v>
      </c>
      <c r="AS391" s="19" t="e">
        <f t="shared" si="36"/>
        <v>#REF!</v>
      </c>
      <c r="AX391" s="19" t="e">
        <v>#N/A</v>
      </c>
      <c r="AY391" s="19" t="b">
        <v>1</v>
      </c>
      <c r="AZ391" s="19">
        <v>5800</v>
      </c>
    </row>
    <row r="392" spans="1:52" s="10" customFormat="1" ht="15" hidden="1" customHeight="1">
      <c r="A392" s="19" t="s">
        <v>2932</v>
      </c>
      <c r="B392" s="19"/>
      <c r="C392" s="72">
        <f t="shared" si="32"/>
        <v>33773678211</v>
      </c>
      <c r="D392" s="11">
        <v>388</v>
      </c>
      <c r="E392" s="12" t="s">
        <v>25</v>
      </c>
      <c r="F392" s="12" t="s">
        <v>109</v>
      </c>
      <c r="G392" s="4" t="s">
        <v>109</v>
      </c>
      <c r="H392" s="4" t="s">
        <v>2407</v>
      </c>
      <c r="I392" s="4" t="s">
        <v>908</v>
      </c>
      <c r="J392" s="12" t="s">
        <v>909</v>
      </c>
      <c r="K392" s="33" t="s">
        <v>1574</v>
      </c>
      <c r="L392" s="34" t="s">
        <v>1829</v>
      </c>
      <c r="M392" s="4" t="str">
        <f t="shared" si="33"/>
        <v>BRM-MAJHIPADA SINAPALI SINAPALI</v>
      </c>
      <c r="N392" s="11" t="s">
        <v>26</v>
      </c>
      <c r="O392" s="11">
        <v>25</v>
      </c>
      <c r="P392" s="11">
        <v>1</v>
      </c>
      <c r="Q392" s="35" t="s">
        <v>26</v>
      </c>
      <c r="R392" s="3">
        <v>42753</v>
      </c>
      <c r="S392" s="3">
        <v>42666</v>
      </c>
      <c r="T392" s="3">
        <v>42939</v>
      </c>
      <c r="U392" s="11" t="s">
        <v>2290</v>
      </c>
      <c r="V392" s="11" t="s">
        <v>28</v>
      </c>
      <c r="W392" s="11" t="s">
        <v>29</v>
      </c>
      <c r="X392" s="16" t="s">
        <v>2148</v>
      </c>
      <c r="Y392" s="16" t="s">
        <v>2262</v>
      </c>
      <c r="Z392" s="16" t="s">
        <v>2270</v>
      </c>
      <c r="AA392" s="11" t="s">
        <v>2300</v>
      </c>
      <c r="AB392" s="3">
        <f t="shared" si="34"/>
        <v>42848</v>
      </c>
      <c r="AC392" s="3">
        <v>43004</v>
      </c>
      <c r="AD392" s="3">
        <f t="shared" si="35"/>
        <v>43236</v>
      </c>
      <c r="AE392" s="3">
        <v>43325</v>
      </c>
      <c r="AF392" s="11" t="s">
        <v>2293</v>
      </c>
      <c r="AG392" s="3">
        <v>43433</v>
      </c>
      <c r="AH392" s="3">
        <v>43433</v>
      </c>
      <c r="AI392" s="4" t="s">
        <v>2502</v>
      </c>
      <c r="AJ392" s="7"/>
      <c r="AK392" s="4" t="s">
        <v>2512</v>
      </c>
      <c r="AL392" s="19"/>
      <c r="AM392" s="19"/>
      <c r="AN392" s="19" t="s">
        <v>3216</v>
      </c>
      <c r="AO392" s="19" t="e">
        <v>#N/A</v>
      </c>
      <c r="AP392" s="19" t="e">
        <v>#N/A</v>
      </c>
      <c r="AQ392" s="19" t="e">
        <v>#N/A</v>
      </c>
      <c r="AR392" s="19" t="e">
        <f>VLOOKUP(A392,#REF!,12,0)</f>
        <v>#REF!</v>
      </c>
      <c r="AS392" s="19" t="e">
        <f t="shared" si="36"/>
        <v>#REF!</v>
      </c>
      <c r="AX392" s="19" t="e">
        <v>#N/A</v>
      </c>
      <c r="AY392" s="19" t="b">
        <v>1</v>
      </c>
      <c r="AZ392" s="19">
        <v>6900</v>
      </c>
    </row>
    <row r="393" spans="1:52" ht="15" hidden="1" customHeight="1">
      <c r="A393" s="19" t="s">
        <v>2933</v>
      </c>
      <c r="C393" s="72">
        <f t="shared" si="32"/>
        <v>33773678391</v>
      </c>
      <c r="D393" s="11">
        <v>389</v>
      </c>
      <c r="E393" s="12" t="s">
        <v>25</v>
      </c>
      <c r="F393" s="12" t="s">
        <v>109</v>
      </c>
      <c r="G393" s="4" t="s">
        <v>109</v>
      </c>
      <c r="H393" s="33" t="s">
        <v>2279</v>
      </c>
      <c r="I393" s="4" t="s">
        <v>910</v>
      </c>
      <c r="J393" s="12" t="s">
        <v>911</v>
      </c>
      <c r="K393" s="33" t="s">
        <v>1575</v>
      </c>
      <c r="L393" s="34" t="s">
        <v>1830</v>
      </c>
      <c r="M393" s="4" t="str">
        <f t="shared" si="33"/>
        <v>LIMGACHHCHOWK SINAPALI SINAPALI</v>
      </c>
      <c r="N393" s="11" t="s">
        <v>26</v>
      </c>
      <c r="O393" s="11">
        <v>27</v>
      </c>
      <c r="P393" s="11">
        <v>1</v>
      </c>
      <c r="Q393" s="35" t="s">
        <v>26</v>
      </c>
      <c r="R393" s="3">
        <v>42830</v>
      </c>
      <c r="S393" s="3">
        <v>42754</v>
      </c>
      <c r="T393" s="3">
        <v>43028</v>
      </c>
      <c r="U393" s="11" t="s">
        <v>2290</v>
      </c>
      <c r="V393" s="11" t="s">
        <v>28</v>
      </c>
      <c r="W393" s="11" t="s">
        <v>29</v>
      </c>
      <c r="X393" s="16" t="s">
        <v>2149</v>
      </c>
      <c r="Y393" s="16" t="s">
        <v>2262</v>
      </c>
      <c r="Z393" s="16" t="s">
        <v>2270</v>
      </c>
      <c r="AA393" s="11" t="s">
        <v>2300</v>
      </c>
      <c r="AB393" s="3">
        <f t="shared" si="34"/>
        <v>42936</v>
      </c>
      <c r="AC393" s="3">
        <v>43004</v>
      </c>
      <c r="AD393" s="3">
        <f t="shared" si="35"/>
        <v>43324</v>
      </c>
      <c r="AE393" s="3">
        <v>43325</v>
      </c>
      <c r="AF393" s="11" t="s">
        <v>2293</v>
      </c>
      <c r="AG393" s="3">
        <v>43433</v>
      </c>
      <c r="AH393" s="3">
        <v>43433</v>
      </c>
      <c r="AI393" s="4" t="s">
        <v>2502</v>
      </c>
      <c r="AJ393" s="7"/>
      <c r="AK393" s="4" t="s">
        <v>2512</v>
      </c>
      <c r="AN393" s="19" t="s">
        <v>3217</v>
      </c>
      <c r="AO393" s="19" t="e">
        <v>#N/A</v>
      </c>
      <c r="AP393" s="19" t="e">
        <v>#N/A</v>
      </c>
      <c r="AQ393" s="19" t="e">
        <v>#N/A</v>
      </c>
      <c r="AR393" s="19" t="e">
        <f>VLOOKUP(A393,#REF!,12,0)</f>
        <v>#REF!</v>
      </c>
      <c r="AS393" s="19" t="e">
        <f t="shared" si="36"/>
        <v>#REF!</v>
      </c>
      <c r="AX393" s="19" t="e">
        <v>#N/A</v>
      </c>
      <c r="AY393" s="19" t="b">
        <v>1</v>
      </c>
      <c r="AZ393" s="19">
        <v>8000</v>
      </c>
    </row>
    <row r="394" spans="1:52" s="10" customFormat="1" ht="15" hidden="1" customHeight="1">
      <c r="A394" s="19" t="s">
        <v>2934</v>
      </c>
      <c r="B394" s="19"/>
      <c r="C394" s="72">
        <f t="shared" si="32"/>
        <v>33789823727</v>
      </c>
      <c r="D394" s="11">
        <v>390</v>
      </c>
      <c r="E394" s="12" t="s">
        <v>25</v>
      </c>
      <c r="F394" s="12" t="s">
        <v>109</v>
      </c>
      <c r="G394" s="4" t="s">
        <v>109</v>
      </c>
      <c r="H394" s="4" t="s">
        <v>2407</v>
      </c>
      <c r="I394" s="4" t="s">
        <v>912</v>
      </c>
      <c r="J394" s="6" t="s">
        <v>913</v>
      </c>
      <c r="K394" s="14" t="s">
        <v>1576</v>
      </c>
      <c r="L394" s="15" t="s">
        <v>2493</v>
      </c>
      <c r="M394" s="4" t="str">
        <f t="shared" si="33"/>
        <v>BRM-MAJHIPADA SINAPALI SINAPALI</v>
      </c>
      <c r="N394" s="11" t="s">
        <v>26</v>
      </c>
      <c r="O394" s="11">
        <v>24</v>
      </c>
      <c r="P394" s="11">
        <v>1</v>
      </c>
      <c r="Q394" s="35" t="s">
        <v>26</v>
      </c>
      <c r="R394" s="3">
        <v>42626</v>
      </c>
      <c r="S394" s="3">
        <v>42505</v>
      </c>
      <c r="T394" s="3">
        <v>42777</v>
      </c>
      <c r="U394" s="11" t="s">
        <v>2290</v>
      </c>
      <c r="V394" s="11" t="s">
        <v>28</v>
      </c>
      <c r="W394" s="11" t="s">
        <v>29</v>
      </c>
      <c r="X394" s="16" t="s">
        <v>2150</v>
      </c>
      <c r="Y394" s="16" t="s">
        <v>2262</v>
      </c>
      <c r="Z394" s="11" t="s">
        <v>2270</v>
      </c>
      <c r="AA394" s="11" t="s">
        <v>2300</v>
      </c>
      <c r="AB394" s="3">
        <f t="shared" si="34"/>
        <v>42687</v>
      </c>
      <c r="AC394" s="21">
        <v>43004</v>
      </c>
      <c r="AD394" s="3">
        <f t="shared" si="35"/>
        <v>43075</v>
      </c>
      <c r="AE394" s="18">
        <v>43188</v>
      </c>
      <c r="AF394" s="4" t="s">
        <v>2293</v>
      </c>
      <c r="AG394" s="3">
        <v>43433</v>
      </c>
      <c r="AH394" s="3">
        <v>43433</v>
      </c>
      <c r="AI394" s="4" t="s">
        <v>2502</v>
      </c>
      <c r="AJ394" s="7"/>
      <c r="AK394" s="4" t="s">
        <v>2512</v>
      </c>
      <c r="AL394" s="19"/>
      <c r="AM394" s="19"/>
      <c r="AN394" s="19" t="s">
        <v>3218</v>
      </c>
      <c r="AO394" s="19" t="e">
        <v>#N/A</v>
      </c>
      <c r="AP394" s="19" t="e">
        <v>#N/A</v>
      </c>
      <c r="AQ394" s="19" t="e">
        <v>#N/A</v>
      </c>
      <c r="AR394" s="19" t="e">
        <f>VLOOKUP(A394,#REF!,12,0)</f>
        <v>#REF!</v>
      </c>
      <c r="AS394" s="19" t="e">
        <f t="shared" si="36"/>
        <v>#REF!</v>
      </c>
      <c r="AX394" s="19" t="e">
        <v>#N/A</v>
      </c>
      <c r="AY394" s="19" t="b">
        <v>1</v>
      </c>
      <c r="AZ394" s="19">
        <v>9100</v>
      </c>
    </row>
    <row r="395" spans="1:52" s="10" customFormat="1" ht="15" hidden="1" customHeight="1">
      <c r="A395" s="19" t="s">
        <v>2935</v>
      </c>
      <c r="B395" s="19"/>
      <c r="C395" s="72">
        <f t="shared" si="32"/>
        <v>33844078166</v>
      </c>
      <c r="D395" s="11">
        <v>391</v>
      </c>
      <c r="E395" s="12" t="s">
        <v>25</v>
      </c>
      <c r="F395" s="12" t="s">
        <v>109</v>
      </c>
      <c r="G395" s="4" t="s">
        <v>109</v>
      </c>
      <c r="H395" s="4" t="s">
        <v>184</v>
      </c>
      <c r="I395" s="4" t="s">
        <v>914</v>
      </c>
      <c r="J395" s="6" t="s">
        <v>915</v>
      </c>
      <c r="K395" s="14" t="s">
        <v>3220</v>
      </c>
      <c r="L395" s="15" t="s">
        <v>1831</v>
      </c>
      <c r="M395" s="4" t="str">
        <f t="shared" si="33"/>
        <v>KOTAMAL SINAPALI SINAPALI</v>
      </c>
      <c r="N395" s="11" t="s">
        <v>26</v>
      </c>
      <c r="O395" s="11">
        <v>25</v>
      </c>
      <c r="P395" s="11">
        <v>1</v>
      </c>
      <c r="Q395" s="35" t="s">
        <v>26</v>
      </c>
      <c r="R395" s="3">
        <v>42797</v>
      </c>
      <c r="S395" s="3">
        <v>42691</v>
      </c>
      <c r="T395" s="3">
        <v>42957</v>
      </c>
      <c r="U395" s="11" t="s">
        <v>2291</v>
      </c>
      <c r="V395" s="11" t="s">
        <v>28</v>
      </c>
      <c r="W395" s="11" t="s">
        <v>29</v>
      </c>
      <c r="X395" s="16" t="s">
        <v>2151</v>
      </c>
      <c r="Y395" s="16" t="s">
        <v>2262</v>
      </c>
      <c r="Z395" s="16" t="s">
        <v>2270</v>
      </c>
      <c r="AA395" s="11" t="s">
        <v>2300</v>
      </c>
      <c r="AB395" s="3">
        <f t="shared" si="34"/>
        <v>42873</v>
      </c>
      <c r="AC395" s="21">
        <v>43004</v>
      </c>
      <c r="AD395" s="3">
        <f t="shared" si="35"/>
        <v>43261</v>
      </c>
      <c r="AE395" s="21">
        <v>43308</v>
      </c>
      <c r="AF395" s="11" t="s">
        <v>2293</v>
      </c>
      <c r="AG395" s="3">
        <v>43433</v>
      </c>
      <c r="AH395" s="3">
        <v>43433</v>
      </c>
      <c r="AI395" s="4" t="s">
        <v>2502</v>
      </c>
      <c r="AJ395" s="4"/>
      <c r="AK395" s="4" t="s">
        <v>2512</v>
      </c>
      <c r="AL395" s="19"/>
      <c r="AM395" s="19"/>
      <c r="AN395" s="19" t="s">
        <v>3219</v>
      </c>
      <c r="AO395" s="19" t="e">
        <v>#N/A</v>
      </c>
      <c r="AP395" s="19" t="e">
        <v>#N/A</v>
      </c>
      <c r="AQ395" s="19" t="e">
        <v>#N/A</v>
      </c>
      <c r="AR395" s="19" t="e">
        <f>VLOOKUP(A395,#REF!,12,0)</f>
        <v>#REF!</v>
      </c>
      <c r="AS395" s="19" t="e">
        <f t="shared" si="36"/>
        <v>#REF!</v>
      </c>
      <c r="AX395" s="19" t="e">
        <v>#N/A</v>
      </c>
      <c r="AY395" s="19" t="b">
        <v>1</v>
      </c>
      <c r="AZ395" s="19">
        <v>200</v>
      </c>
    </row>
    <row r="396" spans="1:52" ht="15" hidden="1" customHeight="1">
      <c r="A396" s="19" t="s">
        <v>2936</v>
      </c>
      <c r="C396" s="72">
        <f t="shared" si="32"/>
        <v>33943810408</v>
      </c>
      <c r="D396" s="11">
        <v>392</v>
      </c>
      <c r="E396" s="12" t="s">
        <v>25</v>
      </c>
      <c r="F396" s="12" t="s">
        <v>109</v>
      </c>
      <c r="G396" s="4" t="s">
        <v>109</v>
      </c>
      <c r="H396" s="4" t="s">
        <v>266</v>
      </c>
      <c r="I396" s="4" t="s">
        <v>916</v>
      </c>
      <c r="J396" s="12" t="s">
        <v>917</v>
      </c>
      <c r="K396" s="33" t="s">
        <v>1577</v>
      </c>
      <c r="L396" s="34" t="s">
        <v>1832</v>
      </c>
      <c r="M396" s="4" t="str">
        <f t="shared" si="33"/>
        <v>KAPSI-III SINAPALI SINAPALI</v>
      </c>
      <c r="N396" s="11" t="s">
        <v>26</v>
      </c>
      <c r="O396" s="11">
        <v>26</v>
      </c>
      <c r="P396" s="11">
        <v>1</v>
      </c>
      <c r="Q396" s="35" t="s">
        <v>26</v>
      </c>
      <c r="R396" s="3">
        <v>42879</v>
      </c>
      <c r="S396" s="3">
        <v>42715</v>
      </c>
      <c r="T396" s="3">
        <v>42982</v>
      </c>
      <c r="U396" s="11" t="s">
        <v>2291</v>
      </c>
      <c r="V396" s="11" t="s">
        <v>28</v>
      </c>
      <c r="W396" s="11" t="s">
        <v>29</v>
      </c>
      <c r="X396" s="16" t="s">
        <v>2152</v>
      </c>
      <c r="Y396" s="16" t="s">
        <v>2262</v>
      </c>
      <c r="Z396" s="11" t="s">
        <v>2270</v>
      </c>
      <c r="AA396" s="11" t="s">
        <v>2300</v>
      </c>
      <c r="AB396" s="3">
        <f t="shared" si="34"/>
        <v>42897</v>
      </c>
      <c r="AC396" s="3">
        <v>43004</v>
      </c>
      <c r="AD396" s="3">
        <f t="shared" si="35"/>
        <v>43285</v>
      </c>
      <c r="AE396" s="3">
        <v>43325</v>
      </c>
      <c r="AF396" s="11" t="s">
        <v>2293</v>
      </c>
      <c r="AG396" s="3">
        <v>43406</v>
      </c>
      <c r="AH396" s="3">
        <v>43433</v>
      </c>
      <c r="AI396" s="4" t="s">
        <v>2502</v>
      </c>
      <c r="AJ396" s="7"/>
      <c r="AK396" s="4" t="s">
        <v>2512</v>
      </c>
      <c r="AO396" s="19" t="e">
        <v>#N/A</v>
      </c>
      <c r="AP396" s="19" t="e">
        <v>#N/A</v>
      </c>
      <c r="AQ396" s="19" t="e">
        <v>#N/A</v>
      </c>
      <c r="AR396" s="19" t="e">
        <f>VLOOKUP(A396,#REF!,12,0)</f>
        <v>#REF!</v>
      </c>
      <c r="AS396" s="19" t="e">
        <f t="shared" si="36"/>
        <v>#REF!</v>
      </c>
      <c r="AX396" s="19" t="e">
        <v>#N/A</v>
      </c>
      <c r="AY396" s="19" t="b">
        <v>1</v>
      </c>
      <c r="AZ396" s="19">
        <v>1300</v>
      </c>
    </row>
    <row r="397" spans="1:52" ht="15" hidden="1" customHeight="1">
      <c r="A397" s="19" t="s">
        <v>2937</v>
      </c>
      <c r="C397" s="72">
        <f t="shared" si="32"/>
        <v>33956444446</v>
      </c>
      <c r="D397" s="11">
        <v>393</v>
      </c>
      <c r="E397" s="12" t="s">
        <v>25</v>
      </c>
      <c r="F397" s="12" t="s">
        <v>109</v>
      </c>
      <c r="G397" s="4" t="s">
        <v>109</v>
      </c>
      <c r="H397" s="4" t="s">
        <v>184</v>
      </c>
      <c r="I397" s="4" t="s">
        <v>918</v>
      </c>
      <c r="J397" s="6" t="s">
        <v>919</v>
      </c>
      <c r="K397" s="14" t="s">
        <v>3222</v>
      </c>
      <c r="L397" s="15" t="s">
        <v>1833</v>
      </c>
      <c r="M397" s="4" t="str">
        <f t="shared" si="33"/>
        <v>KOTAMAL SINAPALI SINAPALI</v>
      </c>
      <c r="N397" s="11" t="s">
        <v>26</v>
      </c>
      <c r="O397" s="11">
        <v>25</v>
      </c>
      <c r="P397" s="11">
        <v>1</v>
      </c>
      <c r="Q397" s="35" t="s">
        <v>26</v>
      </c>
      <c r="R397" s="3">
        <v>42797</v>
      </c>
      <c r="S397" s="3">
        <v>42708</v>
      </c>
      <c r="T397" s="3">
        <v>42976</v>
      </c>
      <c r="U397" s="11" t="s">
        <v>2291</v>
      </c>
      <c r="V397" s="11" t="s">
        <v>28</v>
      </c>
      <c r="W397" s="11" t="s">
        <v>29</v>
      </c>
      <c r="X397" s="16" t="s">
        <v>2153</v>
      </c>
      <c r="Y397" s="16" t="s">
        <v>2262</v>
      </c>
      <c r="Z397" s="11" t="s">
        <v>2270</v>
      </c>
      <c r="AA397" s="11" t="s">
        <v>2300</v>
      </c>
      <c r="AB397" s="3">
        <f t="shared" si="34"/>
        <v>42890</v>
      </c>
      <c r="AC397" s="21">
        <v>43004</v>
      </c>
      <c r="AD397" s="3">
        <f t="shared" si="35"/>
        <v>43278</v>
      </c>
      <c r="AE397" s="21">
        <v>43308</v>
      </c>
      <c r="AF397" s="11" t="s">
        <v>2293</v>
      </c>
      <c r="AG397" s="3">
        <v>43433</v>
      </c>
      <c r="AH397" s="3">
        <v>43433</v>
      </c>
      <c r="AI397" s="4" t="s">
        <v>2502</v>
      </c>
      <c r="AJ397" s="4"/>
      <c r="AK397" s="4" t="s">
        <v>2512</v>
      </c>
      <c r="AN397" s="19" t="s">
        <v>3221</v>
      </c>
      <c r="AO397" s="19" t="e">
        <v>#N/A</v>
      </c>
      <c r="AP397" s="19" t="e">
        <v>#N/A</v>
      </c>
      <c r="AQ397" s="19" t="e">
        <v>#N/A</v>
      </c>
      <c r="AR397" s="19" t="e">
        <f>VLOOKUP(A397,#REF!,12,0)</f>
        <v>#REF!</v>
      </c>
      <c r="AS397" s="19" t="e">
        <f t="shared" si="36"/>
        <v>#REF!</v>
      </c>
      <c r="AX397" s="19" t="e">
        <v>#N/A</v>
      </c>
      <c r="AY397" s="19" t="b">
        <v>1</v>
      </c>
      <c r="AZ397" s="19">
        <v>2400</v>
      </c>
    </row>
    <row r="398" spans="1:52" s="10" customFormat="1" ht="15" hidden="1" customHeight="1">
      <c r="A398" s="19" t="s">
        <v>2938</v>
      </c>
      <c r="B398" s="19"/>
      <c r="C398" s="72">
        <f t="shared" si="32"/>
        <v>34230074818</v>
      </c>
      <c r="D398" s="11">
        <v>394</v>
      </c>
      <c r="E398" s="12" t="s">
        <v>25</v>
      </c>
      <c r="F398" s="12" t="s">
        <v>109</v>
      </c>
      <c r="G398" s="4" t="s">
        <v>109</v>
      </c>
      <c r="H398" s="4" t="s">
        <v>267</v>
      </c>
      <c r="I398" s="4" t="s">
        <v>920</v>
      </c>
      <c r="J398" s="24" t="s">
        <v>921</v>
      </c>
      <c r="K398" s="28" t="s">
        <v>1578</v>
      </c>
      <c r="L398" s="15" t="s">
        <v>1834</v>
      </c>
      <c r="M398" s="4" t="str">
        <f t="shared" si="33"/>
        <v>PADARBHATA SINAPALI SINAPALI</v>
      </c>
      <c r="N398" s="11" t="s">
        <v>26</v>
      </c>
      <c r="O398" s="11">
        <v>26</v>
      </c>
      <c r="P398" s="11">
        <v>1</v>
      </c>
      <c r="Q398" s="35" t="s">
        <v>26</v>
      </c>
      <c r="R398" s="3">
        <v>42685</v>
      </c>
      <c r="S398" s="3">
        <v>42607</v>
      </c>
      <c r="T398" s="3">
        <f>S398+255</f>
        <v>42862</v>
      </c>
      <c r="U398" s="11" t="s">
        <v>2291</v>
      </c>
      <c r="V398" s="11" t="s">
        <v>28</v>
      </c>
      <c r="W398" s="25" t="s">
        <v>29</v>
      </c>
      <c r="X398" s="22" t="s">
        <v>2154</v>
      </c>
      <c r="Y398" s="16" t="s">
        <v>2262</v>
      </c>
      <c r="Z398" s="16" t="s">
        <v>2270</v>
      </c>
      <c r="AA398" s="11" t="s">
        <v>2300</v>
      </c>
      <c r="AB398" s="3">
        <f t="shared" si="34"/>
        <v>42789</v>
      </c>
      <c r="AC398" s="21">
        <v>43004</v>
      </c>
      <c r="AD398" s="3">
        <f t="shared" si="35"/>
        <v>43177</v>
      </c>
      <c r="AE398" s="21">
        <v>43279</v>
      </c>
      <c r="AF398" s="4" t="s">
        <v>2293</v>
      </c>
      <c r="AG398" s="3">
        <v>43406</v>
      </c>
      <c r="AH398" s="3"/>
      <c r="AI398" s="4" t="s">
        <v>2502</v>
      </c>
      <c r="AJ398" s="4"/>
      <c r="AK398" s="4" t="s">
        <v>2491</v>
      </c>
      <c r="AL398" s="19"/>
      <c r="AM398" s="19"/>
      <c r="AN398" s="19" t="s">
        <v>3223</v>
      </c>
      <c r="AO398" s="19" t="e">
        <v>#N/A</v>
      </c>
      <c r="AP398" s="19" t="e">
        <v>#N/A</v>
      </c>
      <c r="AQ398" s="19" t="e">
        <v>#N/A</v>
      </c>
      <c r="AR398" s="19" t="e">
        <f>VLOOKUP(A398,#REF!,12,0)</f>
        <v>#REF!</v>
      </c>
      <c r="AS398" s="19" t="e">
        <f t="shared" si="36"/>
        <v>#REF!</v>
      </c>
      <c r="AX398" s="19" t="e">
        <v>#N/A</v>
      </c>
      <c r="AY398" s="19" t="b">
        <v>1</v>
      </c>
      <c r="AZ398" s="19">
        <v>3500</v>
      </c>
    </row>
    <row r="399" spans="1:52" ht="15" hidden="1" customHeight="1">
      <c r="A399" s="19" t="s">
        <v>2939</v>
      </c>
      <c r="C399" s="72">
        <f t="shared" si="32"/>
        <v>34230077387</v>
      </c>
      <c r="D399" s="11">
        <v>395</v>
      </c>
      <c r="E399" s="12" t="s">
        <v>25</v>
      </c>
      <c r="F399" s="12" t="s">
        <v>109</v>
      </c>
      <c r="G399" s="4" t="s">
        <v>109</v>
      </c>
      <c r="H399" s="4" t="s">
        <v>2407</v>
      </c>
      <c r="I399" s="4" t="s">
        <v>922</v>
      </c>
      <c r="J399" s="12" t="s">
        <v>923</v>
      </c>
      <c r="K399" s="33" t="s">
        <v>1579</v>
      </c>
      <c r="L399" s="34" t="s">
        <v>1835</v>
      </c>
      <c r="M399" s="4" t="str">
        <f t="shared" si="33"/>
        <v>BRM-MAJHIPADA SINAPALI SINAPALI</v>
      </c>
      <c r="N399" s="11" t="s">
        <v>26</v>
      </c>
      <c r="O399" s="11">
        <v>22</v>
      </c>
      <c r="P399" s="11">
        <v>1</v>
      </c>
      <c r="Q399" s="35" t="s">
        <v>26</v>
      </c>
      <c r="R399" s="3">
        <v>42753</v>
      </c>
      <c r="S399" s="3">
        <v>42655</v>
      </c>
      <c r="T399" s="3">
        <v>42925</v>
      </c>
      <c r="U399" s="11" t="s">
        <v>2291</v>
      </c>
      <c r="V399" s="11" t="s">
        <v>28</v>
      </c>
      <c r="W399" s="11" t="s">
        <v>29</v>
      </c>
      <c r="X399" s="16" t="s">
        <v>2155</v>
      </c>
      <c r="Y399" s="16" t="s">
        <v>2262</v>
      </c>
      <c r="Z399" s="16" t="s">
        <v>2270</v>
      </c>
      <c r="AA399" s="11" t="s">
        <v>2300</v>
      </c>
      <c r="AB399" s="3">
        <f t="shared" si="34"/>
        <v>42837</v>
      </c>
      <c r="AC399" s="3">
        <v>43004</v>
      </c>
      <c r="AD399" s="3">
        <f t="shared" si="35"/>
        <v>43225</v>
      </c>
      <c r="AE399" s="3">
        <v>43325</v>
      </c>
      <c r="AF399" s="11" t="s">
        <v>2293</v>
      </c>
      <c r="AG399" s="3">
        <v>43433</v>
      </c>
      <c r="AH399" s="3">
        <v>43433</v>
      </c>
      <c r="AI399" s="4" t="s">
        <v>2502</v>
      </c>
      <c r="AJ399" s="4"/>
      <c r="AK399" s="4" t="s">
        <v>2512</v>
      </c>
      <c r="AN399" s="19" t="s">
        <v>3224</v>
      </c>
      <c r="AO399" s="19" t="e">
        <v>#N/A</v>
      </c>
      <c r="AP399" s="19" t="e">
        <v>#N/A</v>
      </c>
      <c r="AQ399" s="19" t="e">
        <v>#N/A</v>
      </c>
      <c r="AR399" s="19" t="e">
        <f>VLOOKUP(A399,#REF!,12,0)</f>
        <v>#REF!</v>
      </c>
      <c r="AS399" s="19" t="e">
        <f t="shared" si="36"/>
        <v>#REF!</v>
      </c>
      <c r="AX399" s="19" t="e">
        <v>#N/A</v>
      </c>
      <c r="AY399" s="19" t="b">
        <v>1</v>
      </c>
      <c r="AZ399" s="19">
        <v>4600</v>
      </c>
    </row>
    <row r="400" spans="1:52" ht="15" hidden="1" customHeight="1">
      <c r="A400" s="19" t="s">
        <v>2940</v>
      </c>
      <c r="C400" s="72">
        <f t="shared" si="32"/>
        <v>34397524724</v>
      </c>
      <c r="D400" s="11">
        <v>396</v>
      </c>
      <c r="E400" s="12" t="s">
        <v>25</v>
      </c>
      <c r="F400" s="12" t="s">
        <v>109</v>
      </c>
      <c r="G400" s="4" t="s">
        <v>109</v>
      </c>
      <c r="H400" s="4" t="s">
        <v>192</v>
      </c>
      <c r="I400" s="4" t="s">
        <v>869</v>
      </c>
      <c r="J400" s="6" t="s">
        <v>39</v>
      </c>
      <c r="K400" s="14" t="s">
        <v>1580</v>
      </c>
      <c r="L400" s="15" t="s">
        <v>1836</v>
      </c>
      <c r="M400" s="4" t="str">
        <f t="shared" si="33"/>
        <v>GDL-PATELPADA SINAPALI SINAPALI</v>
      </c>
      <c r="N400" s="11" t="s">
        <v>26</v>
      </c>
      <c r="O400" s="11">
        <v>24</v>
      </c>
      <c r="P400" s="11">
        <v>1</v>
      </c>
      <c r="Q400" s="35" t="s">
        <v>26</v>
      </c>
      <c r="R400" s="3">
        <v>42731</v>
      </c>
      <c r="S400" s="3">
        <v>42616</v>
      </c>
      <c r="T400" s="3">
        <f>S400+255</f>
        <v>42871</v>
      </c>
      <c r="U400" s="11" t="s">
        <v>2291</v>
      </c>
      <c r="V400" s="11" t="s">
        <v>28</v>
      </c>
      <c r="W400" s="11" t="s">
        <v>29</v>
      </c>
      <c r="X400" s="16" t="s">
        <v>2156</v>
      </c>
      <c r="Y400" s="16" t="s">
        <v>2262</v>
      </c>
      <c r="Z400" s="16" t="s">
        <v>2270</v>
      </c>
      <c r="AA400" s="11" t="s">
        <v>2300</v>
      </c>
      <c r="AB400" s="3">
        <f t="shared" si="34"/>
        <v>42798</v>
      </c>
      <c r="AC400" s="21">
        <v>43004</v>
      </c>
      <c r="AD400" s="3">
        <f t="shared" si="35"/>
        <v>43186</v>
      </c>
      <c r="AE400" s="21">
        <v>43279</v>
      </c>
      <c r="AF400" s="4" t="s">
        <v>2293</v>
      </c>
      <c r="AG400" s="3">
        <v>43406</v>
      </c>
      <c r="AH400" s="3">
        <v>43406</v>
      </c>
      <c r="AI400" s="4" t="s">
        <v>2502</v>
      </c>
      <c r="AJ400" s="4"/>
      <c r="AK400" s="4" t="s">
        <v>2512</v>
      </c>
      <c r="AO400" s="19" t="e">
        <v>#N/A</v>
      </c>
      <c r="AP400" s="19" t="e">
        <v>#N/A</v>
      </c>
      <c r="AQ400" s="19" t="e">
        <v>#N/A</v>
      </c>
      <c r="AR400" s="19" t="e">
        <f>VLOOKUP(A400,#REF!,12,0)</f>
        <v>#REF!</v>
      </c>
      <c r="AS400" s="19" t="e">
        <f t="shared" si="36"/>
        <v>#REF!</v>
      </c>
      <c r="AX400" s="19" t="e">
        <v>#N/A</v>
      </c>
      <c r="AY400" s="19" t="b">
        <v>1</v>
      </c>
      <c r="AZ400" s="19">
        <v>5700</v>
      </c>
    </row>
    <row r="401" spans="1:52" ht="15" hidden="1" customHeight="1">
      <c r="A401" s="19" t="s">
        <v>2941</v>
      </c>
      <c r="C401" s="72">
        <f t="shared" si="32"/>
        <v>34410755895</v>
      </c>
      <c r="D401" s="11">
        <v>397</v>
      </c>
      <c r="E401" s="12" t="s">
        <v>25</v>
      </c>
      <c r="F401" s="12" t="s">
        <v>109</v>
      </c>
      <c r="G401" s="4" t="s">
        <v>109</v>
      </c>
      <c r="H401" s="4" t="s">
        <v>259</v>
      </c>
      <c r="I401" s="4" t="s">
        <v>924</v>
      </c>
      <c r="J401" s="12" t="s">
        <v>925</v>
      </c>
      <c r="K401" s="33" t="s">
        <v>1581</v>
      </c>
      <c r="L401" s="34" t="s">
        <v>1837</v>
      </c>
      <c r="M401" s="4" t="str">
        <f t="shared" si="33"/>
        <v>PAL-HARIJANPADA SINAPALI SINAPALI</v>
      </c>
      <c r="N401" s="11" t="s">
        <v>26</v>
      </c>
      <c r="O401" s="11">
        <v>25</v>
      </c>
      <c r="P401" s="11">
        <v>1</v>
      </c>
      <c r="Q401" s="35" t="s">
        <v>26</v>
      </c>
      <c r="R401" s="3">
        <v>42752</v>
      </c>
      <c r="S401" s="3">
        <v>42665</v>
      </c>
      <c r="T401" s="3">
        <v>42937</v>
      </c>
      <c r="U401" s="11" t="s">
        <v>2291</v>
      </c>
      <c r="V401" s="11" t="s">
        <v>28</v>
      </c>
      <c r="W401" s="11" t="s">
        <v>29</v>
      </c>
      <c r="X401" s="16" t="s">
        <v>2157</v>
      </c>
      <c r="Y401" s="16" t="s">
        <v>2262</v>
      </c>
      <c r="Z401" s="16" t="s">
        <v>2270</v>
      </c>
      <c r="AA401" s="11" t="s">
        <v>2300</v>
      </c>
      <c r="AB401" s="3">
        <f t="shared" si="34"/>
        <v>42847</v>
      </c>
      <c r="AC401" s="3">
        <v>43004</v>
      </c>
      <c r="AD401" s="3">
        <f t="shared" si="35"/>
        <v>43235</v>
      </c>
      <c r="AE401" s="3">
        <v>43325</v>
      </c>
      <c r="AF401" s="11" t="s">
        <v>2293</v>
      </c>
      <c r="AG401" s="3">
        <v>43433</v>
      </c>
      <c r="AH401" s="3">
        <v>43433</v>
      </c>
      <c r="AI401" s="4" t="s">
        <v>2502</v>
      </c>
      <c r="AJ401" s="4"/>
      <c r="AK401" s="4" t="s">
        <v>2512</v>
      </c>
      <c r="AN401" s="19" t="s">
        <v>3225</v>
      </c>
      <c r="AO401" s="19" t="e">
        <v>#N/A</v>
      </c>
      <c r="AP401" s="19" t="e">
        <v>#N/A</v>
      </c>
      <c r="AQ401" s="19" t="e">
        <v>#N/A</v>
      </c>
      <c r="AR401" s="19" t="e">
        <f>VLOOKUP(A401,#REF!,12,0)</f>
        <v>#REF!</v>
      </c>
      <c r="AS401" s="19" t="e">
        <f t="shared" si="36"/>
        <v>#REF!</v>
      </c>
      <c r="AX401" s="19" t="e">
        <v>#N/A</v>
      </c>
      <c r="AY401" s="19" t="b">
        <v>1</v>
      </c>
      <c r="AZ401" s="19">
        <v>6800</v>
      </c>
    </row>
    <row r="402" spans="1:52" ht="15" hidden="1" customHeight="1">
      <c r="A402" s="19" t="s">
        <v>2942</v>
      </c>
      <c r="C402" s="72">
        <f t="shared" si="32"/>
        <v>34483196668</v>
      </c>
      <c r="D402" s="11">
        <v>398</v>
      </c>
      <c r="E402" s="12" t="s">
        <v>25</v>
      </c>
      <c r="F402" s="12" t="s">
        <v>109</v>
      </c>
      <c r="G402" s="4" t="s">
        <v>109</v>
      </c>
      <c r="H402" s="4" t="s">
        <v>2407</v>
      </c>
      <c r="I402" s="4" t="s">
        <v>926</v>
      </c>
      <c r="J402" s="6" t="s">
        <v>927</v>
      </c>
      <c r="K402" s="14" t="s">
        <v>1582</v>
      </c>
      <c r="L402" s="15" t="s">
        <v>1838</v>
      </c>
      <c r="M402" s="4" t="str">
        <f t="shared" si="33"/>
        <v>BRM-MAJHIPADA SINAPALI SINAPALI</v>
      </c>
      <c r="N402" s="11" t="s">
        <v>26</v>
      </c>
      <c r="O402" s="11">
        <v>23</v>
      </c>
      <c r="P402" s="11">
        <v>1</v>
      </c>
      <c r="Q402" s="35" t="s">
        <v>26</v>
      </c>
      <c r="R402" s="3">
        <v>42864</v>
      </c>
      <c r="S402" s="3">
        <v>42710</v>
      </c>
      <c r="T402" s="3">
        <v>42983</v>
      </c>
      <c r="U402" s="11" t="s">
        <v>2290</v>
      </c>
      <c r="V402" s="11" t="s">
        <v>28</v>
      </c>
      <c r="W402" s="11" t="s">
        <v>29</v>
      </c>
      <c r="X402" s="16" t="s">
        <v>2158</v>
      </c>
      <c r="Y402" s="16" t="s">
        <v>2262</v>
      </c>
      <c r="Z402" s="16" t="s">
        <v>2270</v>
      </c>
      <c r="AA402" s="11" t="s">
        <v>2300</v>
      </c>
      <c r="AB402" s="3">
        <f t="shared" si="34"/>
        <v>42892</v>
      </c>
      <c r="AC402" s="21">
        <v>43004</v>
      </c>
      <c r="AD402" s="3">
        <f t="shared" si="35"/>
        <v>43280</v>
      </c>
      <c r="AE402" s="21">
        <v>43308</v>
      </c>
      <c r="AF402" s="11" t="s">
        <v>2293</v>
      </c>
      <c r="AG402" s="3">
        <v>43433</v>
      </c>
      <c r="AH402" s="3">
        <v>43433</v>
      </c>
      <c r="AI402" s="4" t="s">
        <v>2502</v>
      </c>
      <c r="AJ402" s="7"/>
      <c r="AK402" s="4" t="s">
        <v>2512</v>
      </c>
      <c r="AN402" s="19" t="s">
        <v>3226</v>
      </c>
      <c r="AO402" s="19" t="e">
        <v>#N/A</v>
      </c>
      <c r="AP402" s="19" t="e">
        <v>#N/A</v>
      </c>
      <c r="AQ402" s="19" t="e">
        <v>#N/A</v>
      </c>
      <c r="AR402" s="19" t="e">
        <f>VLOOKUP(A402,#REF!,12,0)</f>
        <v>#REF!</v>
      </c>
      <c r="AS402" s="19" t="e">
        <f t="shared" si="36"/>
        <v>#REF!</v>
      </c>
      <c r="AX402" s="19" t="e">
        <v>#N/A</v>
      </c>
      <c r="AY402" s="19" t="b">
        <v>1</v>
      </c>
      <c r="AZ402" s="19">
        <v>7900</v>
      </c>
    </row>
    <row r="403" spans="1:52" s="10" customFormat="1" ht="15" hidden="1" customHeight="1">
      <c r="A403" s="19" t="s">
        <v>2943</v>
      </c>
      <c r="B403" s="19"/>
      <c r="C403" s="72">
        <f t="shared" si="32"/>
        <v>34682232206</v>
      </c>
      <c r="D403" s="11">
        <v>399</v>
      </c>
      <c r="E403" s="12" t="s">
        <v>25</v>
      </c>
      <c r="F403" s="12" t="s">
        <v>109</v>
      </c>
      <c r="G403" s="4" t="s">
        <v>109</v>
      </c>
      <c r="H403" s="4" t="s">
        <v>186</v>
      </c>
      <c r="I403" s="4" t="s">
        <v>928</v>
      </c>
      <c r="J403" s="6" t="s">
        <v>929</v>
      </c>
      <c r="K403" s="14" t="s">
        <v>1583</v>
      </c>
      <c r="L403" s="15" t="s">
        <v>1839</v>
      </c>
      <c r="M403" s="4" t="str">
        <f t="shared" si="33"/>
        <v>JUGENPADAR SINAPALI SINAPALI</v>
      </c>
      <c r="N403" s="11" t="s">
        <v>26</v>
      </c>
      <c r="O403" s="11">
        <v>24</v>
      </c>
      <c r="P403" s="11">
        <v>1</v>
      </c>
      <c r="Q403" s="35" t="s">
        <v>26</v>
      </c>
      <c r="R403" s="3">
        <v>42600</v>
      </c>
      <c r="S403" s="3">
        <v>42523</v>
      </c>
      <c r="T403" s="3">
        <f>S403+255</f>
        <v>42778</v>
      </c>
      <c r="U403" s="11" t="s">
        <v>2291</v>
      </c>
      <c r="V403" s="11" t="s">
        <v>28</v>
      </c>
      <c r="W403" s="11" t="s">
        <v>29</v>
      </c>
      <c r="X403" s="16" t="s">
        <v>2159</v>
      </c>
      <c r="Y403" s="16" t="s">
        <v>2262</v>
      </c>
      <c r="Z403" s="16" t="s">
        <v>2270</v>
      </c>
      <c r="AA403" s="11" t="s">
        <v>2300</v>
      </c>
      <c r="AB403" s="3">
        <f t="shared" si="34"/>
        <v>42705</v>
      </c>
      <c r="AC403" s="21">
        <v>43004</v>
      </c>
      <c r="AD403" s="3">
        <f t="shared" si="35"/>
        <v>43093</v>
      </c>
      <c r="AE403" s="21">
        <v>43279</v>
      </c>
      <c r="AF403" s="4" t="s">
        <v>2293</v>
      </c>
      <c r="AG403" s="3">
        <v>43433</v>
      </c>
      <c r="AH403" s="3">
        <v>43433</v>
      </c>
      <c r="AI403" s="4" t="s">
        <v>2502</v>
      </c>
      <c r="AJ403" s="4"/>
      <c r="AK403" s="4" t="s">
        <v>2512</v>
      </c>
      <c r="AL403" s="19"/>
      <c r="AM403" s="19"/>
      <c r="AN403" s="19" t="s">
        <v>3227</v>
      </c>
      <c r="AO403" s="19" t="e">
        <v>#N/A</v>
      </c>
      <c r="AP403" s="19" t="e">
        <v>#N/A</v>
      </c>
      <c r="AQ403" s="19" t="e">
        <v>#N/A</v>
      </c>
      <c r="AR403" s="19" t="e">
        <f>VLOOKUP(A403,#REF!,12,0)</f>
        <v>#REF!</v>
      </c>
      <c r="AS403" s="19" t="e">
        <f t="shared" si="36"/>
        <v>#REF!</v>
      </c>
      <c r="AX403" s="19" t="e">
        <v>#N/A</v>
      </c>
      <c r="AY403" s="19" t="b">
        <v>1</v>
      </c>
      <c r="AZ403" s="19">
        <v>9000</v>
      </c>
    </row>
    <row r="404" spans="1:52" s="10" customFormat="1" ht="15" hidden="1" customHeight="1">
      <c r="A404" s="19" t="s">
        <v>2944</v>
      </c>
      <c r="B404" s="19"/>
      <c r="C404" s="72">
        <f t="shared" si="32"/>
        <v>34746866344</v>
      </c>
      <c r="D404" s="11">
        <v>400</v>
      </c>
      <c r="E404" s="12" t="s">
        <v>25</v>
      </c>
      <c r="F404" s="12" t="s">
        <v>109</v>
      </c>
      <c r="G404" s="4" t="s">
        <v>109</v>
      </c>
      <c r="H404" s="4" t="s">
        <v>184</v>
      </c>
      <c r="I404" s="4" t="s">
        <v>930</v>
      </c>
      <c r="J404" s="12" t="s">
        <v>931</v>
      </c>
      <c r="K404" s="33" t="s">
        <v>1584</v>
      </c>
      <c r="L404" s="34" t="s">
        <v>1840</v>
      </c>
      <c r="M404" s="4" t="str">
        <f t="shared" si="33"/>
        <v>KOTAMAL SINAPALI SINAPALI</v>
      </c>
      <c r="N404" s="11" t="s">
        <v>26</v>
      </c>
      <c r="O404" s="11">
        <v>27</v>
      </c>
      <c r="P404" s="11">
        <v>1</v>
      </c>
      <c r="Q404" s="35" t="s">
        <v>26</v>
      </c>
      <c r="R404" s="3">
        <v>42678</v>
      </c>
      <c r="S404" s="3">
        <v>42608</v>
      </c>
      <c r="T404" s="3">
        <v>42873</v>
      </c>
      <c r="U404" s="11" t="s">
        <v>2291</v>
      </c>
      <c r="V404" s="11" t="s">
        <v>28</v>
      </c>
      <c r="W404" s="11" t="s">
        <v>29</v>
      </c>
      <c r="X404" s="16" t="s">
        <v>2160</v>
      </c>
      <c r="Y404" s="16" t="s">
        <v>2262</v>
      </c>
      <c r="Z404" s="16" t="s">
        <v>2270</v>
      </c>
      <c r="AA404" s="11" t="s">
        <v>2300</v>
      </c>
      <c r="AB404" s="3">
        <f t="shared" si="34"/>
        <v>42790</v>
      </c>
      <c r="AC404" s="3">
        <v>43004</v>
      </c>
      <c r="AD404" s="3">
        <f t="shared" si="35"/>
        <v>43178</v>
      </c>
      <c r="AE404" s="3">
        <v>43325</v>
      </c>
      <c r="AF404" s="11" t="s">
        <v>2293</v>
      </c>
      <c r="AG404" s="3">
        <v>43433</v>
      </c>
      <c r="AH404" s="3">
        <v>43433</v>
      </c>
      <c r="AI404" s="4" t="s">
        <v>2502</v>
      </c>
      <c r="AJ404" s="4"/>
      <c r="AK404" s="4" t="s">
        <v>2512</v>
      </c>
      <c r="AL404" s="19"/>
      <c r="AM404" s="19"/>
      <c r="AN404" s="19" t="s">
        <v>3228</v>
      </c>
      <c r="AO404" s="19" t="e">
        <v>#N/A</v>
      </c>
      <c r="AP404" s="19" t="e">
        <v>#N/A</v>
      </c>
      <c r="AQ404" s="19" t="e">
        <v>#N/A</v>
      </c>
      <c r="AR404" s="19" t="e">
        <f>VLOOKUP(A404,#REF!,12,0)</f>
        <v>#REF!</v>
      </c>
      <c r="AS404" s="19" t="e">
        <f t="shared" si="36"/>
        <v>#REF!</v>
      </c>
      <c r="AX404" s="19" t="e">
        <v>#N/A</v>
      </c>
      <c r="AY404" s="19" t="b">
        <v>1</v>
      </c>
      <c r="AZ404" s="19">
        <v>100</v>
      </c>
    </row>
    <row r="405" spans="1:52" ht="15" hidden="1" customHeight="1">
      <c r="A405" s="19" t="s">
        <v>2945</v>
      </c>
      <c r="C405" s="72">
        <f t="shared" si="32"/>
        <v>34773338072</v>
      </c>
      <c r="D405" s="11">
        <v>401</v>
      </c>
      <c r="E405" s="12" t="s">
        <v>25</v>
      </c>
      <c r="F405" s="12" t="s">
        <v>109</v>
      </c>
      <c r="G405" s="4" t="s">
        <v>109</v>
      </c>
      <c r="H405" s="4" t="s">
        <v>260</v>
      </c>
      <c r="I405" s="4" t="s">
        <v>932</v>
      </c>
      <c r="J405" s="12" t="s">
        <v>933</v>
      </c>
      <c r="K405" s="33" t="s">
        <v>3230</v>
      </c>
      <c r="L405" s="34" t="s">
        <v>1841</v>
      </c>
      <c r="M405" s="4" t="str">
        <f t="shared" si="33"/>
        <v>PALASAPADA SINAPALI SINAPALI</v>
      </c>
      <c r="N405" s="11" t="s">
        <v>26</v>
      </c>
      <c r="O405" s="11">
        <v>25</v>
      </c>
      <c r="P405" s="11">
        <v>1</v>
      </c>
      <c r="Q405" s="35" t="s">
        <v>26</v>
      </c>
      <c r="R405" s="3">
        <v>42843</v>
      </c>
      <c r="S405" s="3">
        <v>42785</v>
      </c>
      <c r="T405" s="3">
        <v>43051</v>
      </c>
      <c r="U405" s="11" t="s">
        <v>2291</v>
      </c>
      <c r="V405" s="11" t="s">
        <v>28</v>
      </c>
      <c r="W405" s="11" t="s">
        <v>29</v>
      </c>
      <c r="X405" s="16">
        <v>34773338072</v>
      </c>
      <c r="Y405" s="16" t="s">
        <v>2262</v>
      </c>
      <c r="Z405" s="16" t="s">
        <v>2270</v>
      </c>
      <c r="AA405" s="11" t="s">
        <v>2300</v>
      </c>
      <c r="AB405" s="3">
        <f t="shared" si="34"/>
        <v>42967</v>
      </c>
      <c r="AC405" s="3">
        <v>43066</v>
      </c>
      <c r="AD405" s="3">
        <f t="shared" si="35"/>
        <v>43355</v>
      </c>
      <c r="AE405" s="3">
        <v>43409</v>
      </c>
      <c r="AF405" s="11" t="s">
        <v>2293</v>
      </c>
      <c r="AG405" s="3">
        <v>43433</v>
      </c>
      <c r="AH405" s="3">
        <v>43433</v>
      </c>
      <c r="AI405" s="4" t="s">
        <v>2502</v>
      </c>
      <c r="AJ405" s="4"/>
      <c r="AK405" s="4" t="s">
        <v>2512</v>
      </c>
      <c r="AN405" s="19" t="s">
        <v>3229</v>
      </c>
      <c r="AO405" s="19" t="e">
        <v>#N/A</v>
      </c>
      <c r="AP405" s="19" t="e">
        <v>#N/A</v>
      </c>
      <c r="AQ405" s="19" t="e">
        <v>#N/A</v>
      </c>
      <c r="AR405" s="19" t="e">
        <f>VLOOKUP(A405,#REF!,12,0)</f>
        <v>#REF!</v>
      </c>
      <c r="AS405" s="19" t="e">
        <f t="shared" si="36"/>
        <v>#REF!</v>
      </c>
      <c r="AX405" s="19" t="e">
        <v>#N/A</v>
      </c>
      <c r="AY405" s="19" t="b">
        <v>1</v>
      </c>
      <c r="AZ405" s="19">
        <v>1200</v>
      </c>
    </row>
    <row r="406" spans="1:52" s="10" customFormat="1" ht="15" hidden="1" customHeight="1">
      <c r="A406" s="19" t="s">
        <v>2946</v>
      </c>
      <c r="B406" s="19"/>
      <c r="C406" s="72">
        <f t="shared" si="32"/>
        <v>34928983198</v>
      </c>
      <c r="D406" s="11">
        <v>402</v>
      </c>
      <c r="E406" s="12" t="s">
        <v>25</v>
      </c>
      <c r="F406" s="12" t="s">
        <v>109</v>
      </c>
      <c r="G406" s="4" t="s">
        <v>109</v>
      </c>
      <c r="H406" s="4" t="s">
        <v>260</v>
      </c>
      <c r="I406" s="4" t="s">
        <v>934</v>
      </c>
      <c r="J406" s="6" t="s">
        <v>935</v>
      </c>
      <c r="K406" s="14" t="s">
        <v>3232</v>
      </c>
      <c r="L406" s="15"/>
      <c r="M406" s="4" t="str">
        <f t="shared" si="33"/>
        <v>PALASAPADA SINAPALI SINAPALI</v>
      </c>
      <c r="N406" s="11" t="s">
        <v>26</v>
      </c>
      <c r="O406" s="11">
        <v>25</v>
      </c>
      <c r="P406" s="11">
        <v>1</v>
      </c>
      <c r="Q406" s="35" t="s">
        <v>26</v>
      </c>
      <c r="R406" s="3">
        <v>42659</v>
      </c>
      <c r="S406" s="3">
        <v>42557</v>
      </c>
      <c r="T406" s="3">
        <v>42837</v>
      </c>
      <c r="U406" s="11" t="s">
        <v>2290</v>
      </c>
      <c r="V406" s="11" t="s">
        <v>28</v>
      </c>
      <c r="W406" s="11" t="s">
        <v>29</v>
      </c>
      <c r="X406" s="16" t="s">
        <v>2161</v>
      </c>
      <c r="Y406" s="16" t="s">
        <v>2262</v>
      </c>
      <c r="Z406" s="16" t="s">
        <v>2270</v>
      </c>
      <c r="AA406" s="11" t="s">
        <v>2300</v>
      </c>
      <c r="AB406" s="3">
        <f t="shared" si="34"/>
        <v>42739</v>
      </c>
      <c r="AC406" s="21">
        <v>43143</v>
      </c>
      <c r="AD406" s="3">
        <f t="shared" si="35"/>
        <v>43127</v>
      </c>
      <c r="AE406" s="18">
        <v>43188</v>
      </c>
      <c r="AF406" s="4" t="s">
        <v>2293</v>
      </c>
      <c r="AG406" s="3">
        <v>43406</v>
      </c>
      <c r="AH406" s="3">
        <v>43433</v>
      </c>
      <c r="AI406" s="4" t="s">
        <v>2502</v>
      </c>
      <c r="AJ406" s="4"/>
      <c r="AK406" s="4" t="s">
        <v>2512</v>
      </c>
      <c r="AL406" s="19"/>
      <c r="AM406" s="19"/>
      <c r="AN406" s="19" t="s">
        <v>3231</v>
      </c>
      <c r="AO406" s="19" t="e">
        <v>#N/A</v>
      </c>
      <c r="AP406" s="19" t="e">
        <v>#N/A</v>
      </c>
      <c r="AQ406" s="19" t="e">
        <v>#N/A</v>
      </c>
      <c r="AR406" s="19" t="e">
        <f>VLOOKUP(A406,#REF!,12,0)</f>
        <v>#REF!</v>
      </c>
      <c r="AS406" s="19" t="e">
        <f t="shared" si="36"/>
        <v>#REF!</v>
      </c>
      <c r="AX406" s="19" t="e">
        <v>#N/A</v>
      </c>
      <c r="AY406" s="19" t="b">
        <v>1</v>
      </c>
      <c r="AZ406" s="19">
        <v>2300</v>
      </c>
    </row>
    <row r="407" spans="1:52" s="10" customFormat="1" ht="15" hidden="1" customHeight="1">
      <c r="A407" s="19" t="s">
        <v>2947</v>
      </c>
      <c r="B407" s="19"/>
      <c r="C407" s="72">
        <f t="shared" si="32"/>
        <v>35089709560</v>
      </c>
      <c r="D407" s="11">
        <v>403</v>
      </c>
      <c r="E407" s="12" t="s">
        <v>25</v>
      </c>
      <c r="F407" s="12" t="s">
        <v>109</v>
      </c>
      <c r="G407" s="4" t="s">
        <v>109</v>
      </c>
      <c r="H407" s="4" t="s">
        <v>259</v>
      </c>
      <c r="I407" s="4" t="s">
        <v>936</v>
      </c>
      <c r="J407" s="12" t="s">
        <v>937</v>
      </c>
      <c r="K407" s="33" t="s">
        <v>1585</v>
      </c>
      <c r="L407" s="34" t="s">
        <v>1842</v>
      </c>
      <c r="M407" s="4" t="str">
        <f t="shared" si="33"/>
        <v>PAL-HARIJANPADA SINAPALI SINAPALI</v>
      </c>
      <c r="N407" s="11" t="s">
        <v>26</v>
      </c>
      <c r="O407" s="11">
        <v>25</v>
      </c>
      <c r="P407" s="11">
        <v>1</v>
      </c>
      <c r="Q407" s="35" t="s">
        <v>26</v>
      </c>
      <c r="R407" s="3">
        <v>42871</v>
      </c>
      <c r="S407" s="3">
        <v>42788</v>
      </c>
      <c r="T407" s="3">
        <v>43056</v>
      </c>
      <c r="U407" s="11" t="s">
        <v>2290</v>
      </c>
      <c r="V407" s="11" t="s">
        <v>28</v>
      </c>
      <c r="W407" s="11" t="s">
        <v>29</v>
      </c>
      <c r="X407" s="16" t="s">
        <v>2162</v>
      </c>
      <c r="Y407" s="16" t="s">
        <v>2262</v>
      </c>
      <c r="Z407" s="11" t="s">
        <v>2270</v>
      </c>
      <c r="AA407" s="11" t="s">
        <v>2300</v>
      </c>
      <c r="AB407" s="3">
        <f t="shared" si="34"/>
        <v>42970</v>
      </c>
      <c r="AC407" s="3">
        <v>43004</v>
      </c>
      <c r="AD407" s="3">
        <f t="shared" si="35"/>
        <v>43358</v>
      </c>
      <c r="AE407" s="3">
        <v>43449</v>
      </c>
      <c r="AF407" s="11" t="s">
        <v>2293</v>
      </c>
      <c r="AG407" s="3">
        <v>43472</v>
      </c>
      <c r="AH407" s="3">
        <v>43472</v>
      </c>
      <c r="AI407" s="4" t="s">
        <v>2502</v>
      </c>
      <c r="AJ407" s="4"/>
      <c r="AK407" s="4" t="s">
        <v>2512</v>
      </c>
      <c r="AL407" s="19"/>
      <c r="AM407" s="19"/>
      <c r="AN407" s="19" t="s">
        <v>3233</v>
      </c>
      <c r="AO407" s="19" t="e">
        <v>#N/A</v>
      </c>
      <c r="AP407" s="19" t="e">
        <v>#N/A</v>
      </c>
      <c r="AQ407" s="19" t="e">
        <v>#N/A</v>
      </c>
      <c r="AR407" s="19" t="e">
        <f>VLOOKUP(A407,#REF!,12,0)</f>
        <v>#REF!</v>
      </c>
      <c r="AS407" s="19" t="e">
        <f t="shared" si="36"/>
        <v>#REF!</v>
      </c>
      <c r="AX407" s="19" t="e">
        <v>#N/A</v>
      </c>
      <c r="AY407" s="19" t="b">
        <v>1</v>
      </c>
      <c r="AZ407" s="19">
        <v>3400</v>
      </c>
    </row>
    <row r="408" spans="1:52" ht="15" hidden="1" customHeight="1">
      <c r="A408" s="19" t="s">
        <v>2948</v>
      </c>
      <c r="C408" s="72">
        <f t="shared" si="32"/>
        <v>35136289215</v>
      </c>
      <c r="D408" s="11">
        <v>404</v>
      </c>
      <c r="E408" s="12" t="s">
        <v>25</v>
      </c>
      <c r="F408" s="12" t="s">
        <v>109</v>
      </c>
      <c r="G408" s="4" t="s">
        <v>109</v>
      </c>
      <c r="H408" s="4" t="s">
        <v>268</v>
      </c>
      <c r="I408" s="4" t="s">
        <v>46</v>
      </c>
      <c r="J408" s="12" t="s">
        <v>938</v>
      </c>
      <c r="K408" s="33" t="s">
        <v>1586</v>
      </c>
      <c r="L408" s="34" t="s">
        <v>1843</v>
      </c>
      <c r="M408" s="4" t="str">
        <f t="shared" si="33"/>
        <v>MEHERPADA SINAPALI SINAPALI</v>
      </c>
      <c r="N408" s="11" t="s">
        <v>26</v>
      </c>
      <c r="O408" s="11">
        <v>26</v>
      </c>
      <c r="P408" s="11">
        <v>1</v>
      </c>
      <c r="Q408" s="35" t="s">
        <v>26</v>
      </c>
      <c r="R408" s="3">
        <v>42836</v>
      </c>
      <c r="S408" s="3">
        <v>42766</v>
      </c>
      <c r="T408" s="3">
        <f>S408+298</f>
        <v>43064</v>
      </c>
      <c r="U408" s="11" t="s">
        <v>2291</v>
      </c>
      <c r="V408" s="11" t="s">
        <v>28</v>
      </c>
      <c r="W408" s="11" t="s">
        <v>29</v>
      </c>
      <c r="X408" s="16" t="s">
        <v>2163</v>
      </c>
      <c r="Y408" s="16" t="s">
        <v>2262</v>
      </c>
      <c r="Z408" s="16" t="s">
        <v>2270</v>
      </c>
      <c r="AA408" s="11" t="s">
        <v>2300</v>
      </c>
      <c r="AB408" s="3">
        <f t="shared" si="34"/>
        <v>42948</v>
      </c>
      <c r="AC408" s="3">
        <v>43004</v>
      </c>
      <c r="AD408" s="3">
        <f t="shared" si="35"/>
        <v>43336</v>
      </c>
      <c r="AE408" s="3">
        <v>43406</v>
      </c>
      <c r="AF408" s="11" t="s">
        <v>2293</v>
      </c>
      <c r="AG408" s="3">
        <v>43406</v>
      </c>
      <c r="AH408" s="3">
        <v>43433</v>
      </c>
      <c r="AI408" s="4" t="s">
        <v>2502</v>
      </c>
      <c r="AJ408" s="4"/>
      <c r="AK408" s="4" t="s">
        <v>2512</v>
      </c>
      <c r="AN408" s="19" t="s">
        <v>3234</v>
      </c>
      <c r="AO408" s="19" t="e">
        <v>#N/A</v>
      </c>
      <c r="AP408" s="19" t="e">
        <v>#N/A</v>
      </c>
      <c r="AQ408" s="19" t="e">
        <v>#N/A</v>
      </c>
      <c r="AR408" s="19" t="e">
        <f>VLOOKUP(A408,#REF!,12,0)</f>
        <v>#REF!</v>
      </c>
      <c r="AS408" s="19" t="e">
        <f t="shared" si="36"/>
        <v>#REF!</v>
      </c>
      <c r="AX408" s="19" t="e">
        <v>#N/A</v>
      </c>
      <c r="AY408" s="19" t="b">
        <v>1</v>
      </c>
      <c r="AZ408" s="19">
        <v>4500</v>
      </c>
    </row>
    <row r="409" spans="1:52" s="10" customFormat="1" ht="15" hidden="1" customHeight="1">
      <c r="A409" s="19" t="s">
        <v>2949</v>
      </c>
      <c r="B409" s="19"/>
      <c r="C409" s="72">
        <f t="shared" si="32"/>
        <v>35320944402</v>
      </c>
      <c r="D409" s="11">
        <v>405</v>
      </c>
      <c r="E409" s="12" t="s">
        <v>25</v>
      </c>
      <c r="F409" s="12" t="s">
        <v>109</v>
      </c>
      <c r="G409" s="4" t="s">
        <v>109</v>
      </c>
      <c r="H409" s="4" t="s">
        <v>185</v>
      </c>
      <c r="I409" s="4" t="s">
        <v>939</v>
      </c>
      <c r="J409" s="12" t="s">
        <v>940</v>
      </c>
      <c r="K409" s="33" t="s">
        <v>3235</v>
      </c>
      <c r="L409" s="34" t="s">
        <v>1844</v>
      </c>
      <c r="M409" s="4" t="str">
        <f t="shared" si="33"/>
        <v>BRAHMANPADA SINAPALI SINAPALI</v>
      </c>
      <c r="N409" s="11" t="s">
        <v>26</v>
      </c>
      <c r="O409" s="11">
        <v>26</v>
      </c>
      <c r="P409" s="11">
        <v>1</v>
      </c>
      <c r="Q409" s="35" t="s">
        <v>26</v>
      </c>
      <c r="R409" s="3">
        <v>42836</v>
      </c>
      <c r="S409" s="3">
        <v>42748</v>
      </c>
      <c r="T409" s="3">
        <f>S409+298</f>
        <v>43046</v>
      </c>
      <c r="U409" s="11" t="s">
        <v>2291</v>
      </c>
      <c r="V409" s="11" t="s">
        <v>28</v>
      </c>
      <c r="W409" s="11" t="s">
        <v>29</v>
      </c>
      <c r="X409" s="16" t="s">
        <v>2164</v>
      </c>
      <c r="Y409" s="16" t="s">
        <v>2262</v>
      </c>
      <c r="Z409" s="16" t="s">
        <v>2270</v>
      </c>
      <c r="AA409" s="11" t="s">
        <v>2300</v>
      </c>
      <c r="AB409" s="3">
        <f t="shared" si="34"/>
        <v>42930</v>
      </c>
      <c r="AC409" s="3">
        <v>43004</v>
      </c>
      <c r="AD409" s="3">
        <f t="shared" si="35"/>
        <v>43318</v>
      </c>
      <c r="AE409" s="3">
        <v>43406</v>
      </c>
      <c r="AF409" s="11" t="s">
        <v>2293</v>
      </c>
      <c r="AG409" s="3">
        <v>43433</v>
      </c>
      <c r="AH409" s="3">
        <v>43433</v>
      </c>
      <c r="AI409" s="4" t="s">
        <v>2502</v>
      </c>
      <c r="AJ409" s="4"/>
      <c r="AK409" s="4" t="s">
        <v>2512</v>
      </c>
      <c r="AL409" s="19"/>
      <c r="AM409" s="19"/>
      <c r="AN409" s="19"/>
      <c r="AO409" s="19" t="e">
        <v>#N/A</v>
      </c>
      <c r="AP409" s="19" t="e">
        <v>#N/A</v>
      </c>
      <c r="AQ409" s="19" t="e">
        <v>#N/A</v>
      </c>
      <c r="AR409" s="19" t="e">
        <f>VLOOKUP(A409,#REF!,12,0)</f>
        <v>#REF!</v>
      </c>
      <c r="AS409" s="19" t="e">
        <f t="shared" si="36"/>
        <v>#REF!</v>
      </c>
      <c r="AX409" s="19" t="e">
        <v>#N/A</v>
      </c>
      <c r="AY409" s="19" t="b">
        <v>1</v>
      </c>
      <c r="AZ409" s="19">
        <v>5600</v>
      </c>
    </row>
    <row r="410" spans="1:52" s="10" customFormat="1" ht="15" hidden="1" customHeight="1">
      <c r="A410" s="19" t="s">
        <v>2950</v>
      </c>
      <c r="B410" s="19"/>
      <c r="C410" s="72">
        <f t="shared" si="32"/>
        <v>35491392269</v>
      </c>
      <c r="D410" s="11">
        <v>406</v>
      </c>
      <c r="E410" s="12" t="s">
        <v>25</v>
      </c>
      <c r="F410" s="12" t="s">
        <v>109</v>
      </c>
      <c r="G410" s="4" t="s">
        <v>109</v>
      </c>
      <c r="H410" s="4" t="s">
        <v>2407</v>
      </c>
      <c r="I410" s="4" t="s">
        <v>941</v>
      </c>
      <c r="J410" s="12" t="s">
        <v>942</v>
      </c>
      <c r="K410" s="33" t="s">
        <v>1587</v>
      </c>
      <c r="L410" s="34" t="s">
        <v>1845</v>
      </c>
      <c r="M410" s="4" t="str">
        <f t="shared" si="33"/>
        <v>BRM-MAJHIPADA SINAPALI SINAPALI</v>
      </c>
      <c r="N410" s="11" t="s">
        <v>26</v>
      </c>
      <c r="O410" s="11">
        <v>22</v>
      </c>
      <c r="P410" s="11">
        <v>1</v>
      </c>
      <c r="Q410" s="35" t="s">
        <v>26</v>
      </c>
      <c r="R410" s="3">
        <v>42801</v>
      </c>
      <c r="S410" s="3">
        <v>42702</v>
      </c>
      <c r="T410" s="3">
        <v>42973</v>
      </c>
      <c r="U410" s="11"/>
      <c r="V410" s="11" t="s">
        <v>28</v>
      </c>
      <c r="W410" s="11" t="s">
        <v>29</v>
      </c>
      <c r="X410" s="16" t="s">
        <v>2165</v>
      </c>
      <c r="Y410" s="16" t="s">
        <v>2262</v>
      </c>
      <c r="Z410" s="16" t="s">
        <v>2270</v>
      </c>
      <c r="AA410" s="11" t="s">
        <v>2300</v>
      </c>
      <c r="AB410" s="3">
        <f t="shared" si="34"/>
        <v>42884</v>
      </c>
      <c r="AC410" s="3">
        <v>43004</v>
      </c>
      <c r="AD410" s="3">
        <f t="shared" si="35"/>
        <v>43272</v>
      </c>
      <c r="AE410" s="3"/>
      <c r="AF410" s="4" t="s">
        <v>3106</v>
      </c>
      <c r="AG410" s="3">
        <v>43406</v>
      </c>
      <c r="AH410" s="3">
        <v>43433</v>
      </c>
      <c r="AI410" s="4" t="s">
        <v>2502</v>
      </c>
      <c r="AJ410" s="4"/>
      <c r="AK410" s="4" t="s">
        <v>2512</v>
      </c>
      <c r="AL410" s="19"/>
      <c r="AM410" s="19"/>
      <c r="AN410" s="19" t="s">
        <v>3236</v>
      </c>
      <c r="AO410" s="19" t="e">
        <v>#N/A</v>
      </c>
      <c r="AP410" s="19" t="e">
        <v>#N/A</v>
      </c>
      <c r="AQ410" s="19" t="e">
        <v>#N/A</v>
      </c>
      <c r="AR410" s="19" t="e">
        <f>VLOOKUP(A410,#REF!,12,0)</f>
        <v>#REF!</v>
      </c>
      <c r="AS410" s="19" t="e">
        <f t="shared" si="36"/>
        <v>#REF!</v>
      </c>
      <c r="AX410" s="19" t="e">
        <v>#N/A</v>
      </c>
      <c r="AY410" s="19" t="b">
        <v>1</v>
      </c>
      <c r="AZ410" s="19">
        <v>6700</v>
      </c>
    </row>
    <row r="411" spans="1:52" ht="15" hidden="1" customHeight="1">
      <c r="A411" s="19" t="s">
        <v>2951</v>
      </c>
      <c r="C411" s="72">
        <f t="shared" si="32"/>
        <v>36236709818</v>
      </c>
      <c r="D411" s="11">
        <v>407</v>
      </c>
      <c r="E411" s="12" t="s">
        <v>25</v>
      </c>
      <c r="F411" s="12" t="s">
        <v>109</v>
      </c>
      <c r="G411" s="4" t="s">
        <v>109</v>
      </c>
      <c r="H411" s="4" t="s">
        <v>269</v>
      </c>
      <c r="I411" s="4" t="s">
        <v>943</v>
      </c>
      <c r="J411" s="6" t="s">
        <v>944</v>
      </c>
      <c r="K411" s="14" t="s">
        <v>1588</v>
      </c>
      <c r="L411" s="15" t="s">
        <v>1846</v>
      </c>
      <c r="M411" s="4" t="str">
        <f t="shared" si="33"/>
        <v>SINAPALI-III SINAPALI SINAPALI</v>
      </c>
      <c r="N411" s="11" t="s">
        <v>26</v>
      </c>
      <c r="O411" s="11">
        <v>24</v>
      </c>
      <c r="P411" s="11">
        <v>1</v>
      </c>
      <c r="Q411" s="35" t="s">
        <v>26</v>
      </c>
      <c r="R411" s="3">
        <v>42707</v>
      </c>
      <c r="S411" s="3">
        <v>42616</v>
      </c>
      <c r="T411" s="3">
        <f>S411+255</f>
        <v>42871</v>
      </c>
      <c r="U411" s="11" t="s">
        <v>2291</v>
      </c>
      <c r="V411" s="11" t="s">
        <v>28</v>
      </c>
      <c r="W411" s="11" t="s">
        <v>29</v>
      </c>
      <c r="X411" s="16" t="s">
        <v>2166</v>
      </c>
      <c r="Y411" s="16" t="s">
        <v>2262</v>
      </c>
      <c r="Z411" s="16" t="s">
        <v>2270</v>
      </c>
      <c r="AA411" s="11" t="s">
        <v>2300</v>
      </c>
      <c r="AB411" s="3">
        <f t="shared" si="34"/>
        <v>42798</v>
      </c>
      <c r="AC411" s="21">
        <v>43004</v>
      </c>
      <c r="AD411" s="3">
        <f t="shared" si="35"/>
        <v>43186</v>
      </c>
      <c r="AE411" s="21">
        <v>43279</v>
      </c>
      <c r="AF411" s="4" t="s">
        <v>2293</v>
      </c>
      <c r="AG411" s="3">
        <v>43433</v>
      </c>
      <c r="AH411" s="3">
        <v>43433</v>
      </c>
      <c r="AI411" s="4" t="s">
        <v>2502</v>
      </c>
      <c r="AJ411" s="4"/>
      <c r="AK411" s="4" t="s">
        <v>2512</v>
      </c>
      <c r="AN411" s="19" t="s">
        <v>3237</v>
      </c>
      <c r="AO411" s="19" t="e">
        <v>#N/A</v>
      </c>
      <c r="AP411" s="19" t="e">
        <v>#N/A</v>
      </c>
      <c r="AQ411" s="19" t="e">
        <v>#N/A</v>
      </c>
      <c r="AR411" s="19" t="e">
        <f>VLOOKUP(A411,#REF!,12,0)</f>
        <v>#REF!</v>
      </c>
      <c r="AS411" s="19" t="e">
        <f t="shared" si="36"/>
        <v>#REF!</v>
      </c>
      <c r="AX411" s="19" t="e">
        <v>#N/A</v>
      </c>
      <c r="AY411" s="19" t="b">
        <v>1</v>
      </c>
      <c r="AZ411" s="19">
        <v>7800</v>
      </c>
    </row>
    <row r="412" spans="1:52" s="10" customFormat="1" ht="15" hidden="1" customHeight="1">
      <c r="A412" s="19" t="s">
        <v>2952</v>
      </c>
      <c r="B412" s="19"/>
      <c r="C412" s="72">
        <f t="shared" si="32"/>
        <v>36409835703</v>
      </c>
      <c r="D412" s="11">
        <v>408</v>
      </c>
      <c r="E412" s="12" t="s">
        <v>25</v>
      </c>
      <c r="F412" s="12" t="s">
        <v>109</v>
      </c>
      <c r="G412" s="4" t="s">
        <v>109</v>
      </c>
      <c r="H412" s="4" t="s">
        <v>270</v>
      </c>
      <c r="I412" s="4" t="s">
        <v>945</v>
      </c>
      <c r="J412" s="6" t="s">
        <v>946</v>
      </c>
      <c r="K412" s="14" t="s">
        <v>1589</v>
      </c>
      <c r="L412" s="15" t="s">
        <v>1847</v>
      </c>
      <c r="M412" s="4" t="str">
        <f t="shared" si="33"/>
        <v>BAHALPADA SINAPALI SINAPALI</v>
      </c>
      <c r="N412" s="11" t="s">
        <v>26</v>
      </c>
      <c r="O412" s="11">
        <v>24</v>
      </c>
      <c r="P412" s="11">
        <v>1</v>
      </c>
      <c r="Q412" s="35" t="s">
        <v>26</v>
      </c>
      <c r="R412" s="3">
        <v>42710</v>
      </c>
      <c r="S412" s="3">
        <v>42616</v>
      </c>
      <c r="T412" s="3">
        <f>S412+255</f>
        <v>42871</v>
      </c>
      <c r="U412" s="11" t="s">
        <v>2290</v>
      </c>
      <c r="V412" s="11" t="s">
        <v>28</v>
      </c>
      <c r="W412" s="11" t="s">
        <v>29</v>
      </c>
      <c r="X412" s="16" t="s">
        <v>2167</v>
      </c>
      <c r="Y412" s="16" t="s">
        <v>2262</v>
      </c>
      <c r="Z412" s="16" t="s">
        <v>2270</v>
      </c>
      <c r="AA412" s="11" t="s">
        <v>2300</v>
      </c>
      <c r="AB412" s="3">
        <f t="shared" si="34"/>
        <v>42798</v>
      </c>
      <c r="AC412" s="21">
        <v>43004</v>
      </c>
      <c r="AD412" s="3">
        <f t="shared" si="35"/>
        <v>43186</v>
      </c>
      <c r="AE412" s="21">
        <v>43279</v>
      </c>
      <c r="AF412" s="4" t="s">
        <v>2293</v>
      </c>
      <c r="AG412" s="3">
        <v>43433</v>
      </c>
      <c r="AH412" s="3">
        <v>43433</v>
      </c>
      <c r="AI412" s="4" t="s">
        <v>2502</v>
      </c>
      <c r="AJ412" s="4"/>
      <c r="AK412" s="4" t="s">
        <v>2512</v>
      </c>
      <c r="AL412" s="19"/>
      <c r="AM412" s="19"/>
      <c r="AN412" s="19"/>
      <c r="AO412" s="19" t="e">
        <v>#N/A</v>
      </c>
      <c r="AP412" s="19" t="e">
        <v>#N/A</v>
      </c>
      <c r="AQ412" s="19" t="e">
        <v>#N/A</v>
      </c>
      <c r="AR412" s="19" t="e">
        <f>VLOOKUP(A412,#REF!,12,0)</f>
        <v>#REF!</v>
      </c>
      <c r="AS412" s="19" t="e">
        <f t="shared" si="36"/>
        <v>#REF!</v>
      </c>
      <c r="AX412" s="19" t="e">
        <v>#N/A</v>
      </c>
      <c r="AY412" s="19" t="b">
        <v>1</v>
      </c>
      <c r="AZ412" s="19">
        <v>8900</v>
      </c>
    </row>
    <row r="413" spans="1:52" ht="15" hidden="1" customHeight="1">
      <c r="A413" s="19" t="s">
        <v>2953</v>
      </c>
      <c r="C413" s="72">
        <f t="shared" si="32"/>
        <v>36458470468</v>
      </c>
      <c r="D413" s="11">
        <v>409</v>
      </c>
      <c r="E413" s="12" t="s">
        <v>25</v>
      </c>
      <c r="F413" s="12" t="s">
        <v>109</v>
      </c>
      <c r="G413" s="4" t="s">
        <v>109</v>
      </c>
      <c r="H413" s="4" t="s">
        <v>267</v>
      </c>
      <c r="I413" s="4" t="s">
        <v>53</v>
      </c>
      <c r="J413" s="12" t="s">
        <v>947</v>
      </c>
      <c r="K413" s="33" t="s">
        <v>1590</v>
      </c>
      <c r="L413" s="34" t="s">
        <v>1848</v>
      </c>
      <c r="M413" s="4" t="str">
        <f t="shared" si="33"/>
        <v>PADARBHATA SINAPALI SINAPALI</v>
      </c>
      <c r="N413" s="11" t="s">
        <v>26</v>
      </c>
      <c r="O413" s="11">
        <v>27</v>
      </c>
      <c r="P413" s="11">
        <v>1</v>
      </c>
      <c r="Q413" s="35" t="s">
        <v>26</v>
      </c>
      <c r="R413" s="3">
        <v>42872</v>
      </c>
      <c r="S413" s="3">
        <v>42786</v>
      </c>
      <c r="T413" s="3">
        <v>43060</v>
      </c>
      <c r="U413" s="11" t="s">
        <v>2290</v>
      </c>
      <c r="V413" s="11" t="s">
        <v>28</v>
      </c>
      <c r="W413" s="11" t="s">
        <v>29</v>
      </c>
      <c r="X413" s="16" t="s">
        <v>2168</v>
      </c>
      <c r="Y413" s="16" t="s">
        <v>2262</v>
      </c>
      <c r="Z413" s="16" t="s">
        <v>2270</v>
      </c>
      <c r="AA413" s="11" t="s">
        <v>2300</v>
      </c>
      <c r="AB413" s="3">
        <f t="shared" si="34"/>
        <v>42968</v>
      </c>
      <c r="AC413" s="3">
        <v>43004</v>
      </c>
      <c r="AD413" s="3">
        <f t="shared" si="35"/>
        <v>43356</v>
      </c>
      <c r="AE413" s="3">
        <v>43424</v>
      </c>
      <c r="AF413" s="4" t="s">
        <v>2293</v>
      </c>
      <c r="AG413" s="3">
        <v>43433</v>
      </c>
      <c r="AH413" s="3"/>
      <c r="AI413" s="4" t="s">
        <v>2502</v>
      </c>
      <c r="AJ413" s="7"/>
      <c r="AK413" s="4" t="s">
        <v>2491</v>
      </c>
      <c r="AN413" s="19" t="s">
        <v>3238</v>
      </c>
      <c r="AO413" s="19" t="e">
        <v>#N/A</v>
      </c>
      <c r="AP413" s="19" t="e">
        <v>#N/A</v>
      </c>
      <c r="AQ413" s="19" t="e">
        <v>#N/A</v>
      </c>
      <c r="AR413" s="19" t="e">
        <f>VLOOKUP(A413,#REF!,12,0)</f>
        <v>#REF!</v>
      </c>
      <c r="AS413" s="19" t="e">
        <f t="shared" si="36"/>
        <v>#REF!</v>
      </c>
      <c r="AX413" s="19" t="e">
        <v>#N/A</v>
      </c>
      <c r="AY413" s="19" t="b">
        <v>1</v>
      </c>
      <c r="AZ413" s="19">
        <v>0</v>
      </c>
    </row>
    <row r="414" spans="1:52" s="10" customFormat="1" ht="15" hidden="1" customHeight="1">
      <c r="A414" s="19" t="s">
        <v>2954</v>
      </c>
      <c r="B414" s="19"/>
      <c r="C414" s="72">
        <f t="shared" si="32"/>
        <v>36499006100</v>
      </c>
      <c r="D414" s="11">
        <v>410</v>
      </c>
      <c r="E414" s="12" t="s">
        <v>25</v>
      </c>
      <c r="F414" s="12" t="s">
        <v>109</v>
      </c>
      <c r="G414" s="4" t="s">
        <v>109</v>
      </c>
      <c r="H414" s="4" t="s">
        <v>260</v>
      </c>
      <c r="I414" s="4" t="s">
        <v>948</v>
      </c>
      <c r="J414" s="6" t="s">
        <v>949</v>
      </c>
      <c r="K414" s="14" t="s">
        <v>3240</v>
      </c>
      <c r="L414" s="15" t="s">
        <v>1849</v>
      </c>
      <c r="M414" s="4" t="str">
        <f t="shared" si="33"/>
        <v>PALASAPADA SINAPALI SINAPALI</v>
      </c>
      <c r="N414" s="11" t="s">
        <v>26</v>
      </c>
      <c r="O414" s="11">
        <v>25</v>
      </c>
      <c r="P414" s="11">
        <v>1</v>
      </c>
      <c r="Q414" s="35" t="s">
        <v>26</v>
      </c>
      <c r="R414" s="3">
        <v>42724</v>
      </c>
      <c r="S414" s="3">
        <v>42608</v>
      </c>
      <c r="T414" s="3">
        <f>S414+255</f>
        <v>42863</v>
      </c>
      <c r="U414" s="11" t="s">
        <v>2291</v>
      </c>
      <c r="V414" s="11" t="s">
        <v>28</v>
      </c>
      <c r="W414" s="11" t="s">
        <v>29</v>
      </c>
      <c r="X414" s="16" t="s">
        <v>2169</v>
      </c>
      <c r="Y414" s="16" t="s">
        <v>2262</v>
      </c>
      <c r="Z414" s="16" t="s">
        <v>2270</v>
      </c>
      <c r="AA414" s="11" t="s">
        <v>2300</v>
      </c>
      <c r="AB414" s="3">
        <f t="shared" si="34"/>
        <v>42790</v>
      </c>
      <c r="AC414" s="21">
        <v>43004</v>
      </c>
      <c r="AD414" s="3">
        <f t="shared" si="35"/>
        <v>43178</v>
      </c>
      <c r="AE414" s="21">
        <v>43279</v>
      </c>
      <c r="AF414" s="4" t="s">
        <v>2293</v>
      </c>
      <c r="AG414" s="3">
        <v>43406</v>
      </c>
      <c r="AH414" s="3">
        <v>43433</v>
      </c>
      <c r="AI414" s="4" t="s">
        <v>2502</v>
      </c>
      <c r="AJ414" s="7"/>
      <c r="AK414" s="4" t="s">
        <v>2512</v>
      </c>
      <c r="AL414" s="19"/>
      <c r="AM414" s="19"/>
      <c r="AN414" s="19" t="s">
        <v>3239</v>
      </c>
      <c r="AO414" s="19" t="e">
        <v>#N/A</v>
      </c>
      <c r="AP414" s="19" t="e">
        <v>#N/A</v>
      </c>
      <c r="AQ414" s="19" t="e">
        <v>#N/A</v>
      </c>
      <c r="AR414" s="19" t="e">
        <f>VLOOKUP(A414,#REF!,12,0)</f>
        <v>#REF!</v>
      </c>
      <c r="AS414" s="19" t="e">
        <f t="shared" si="36"/>
        <v>#REF!</v>
      </c>
      <c r="AX414" s="19" t="e">
        <v>#N/A</v>
      </c>
      <c r="AY414" s="19" t="b">
        <v>1</v>
      </c>
      <c r="AZ414" s="19">
        <v>1100</v>
      </c>
    </row>
    <row r="415" spans="1:52" s="10" customFormat="1" ht="15" hidden="1" customHeight="1">
      <c r="A415" s="19" t="s">
        <v>2955</v>
      </c>
      <c r="B415" s="19"/>
      <c r="C415" s="72">
        <f t="shared" si="32"/>
        <v>37040112668</v>
      </c>
      <c r="D415" s="11">
        <v>411</v>
      </c>
      <c r="E415" s="12" t="s">
        <v>25</v>
      </c>
      <c r="F415" s="12" t="s">
        <v>109</v>
      </c>
      <c r="G415" s="4" t="s">
        <v>109</v>
      </c>
      <c r="H415" s="4" t="s">
        <v>182</v>
      </c>
      <c r="I415" s="4" t="s">
        <v>950</v>
      </c>
      <c r="J415" s="6" t="s">
        <v>951</v>
      </c>
      <c r="K415" s="14" t="s">
        <v>1591</v>
      </c>
      <c r="L415" s="15" t="s">
        <v>1850</v>
      </c>
      <c r="M415" s="4" t="str">
        <f t="shared" si="33"/>
        <v>SINAPALI-II SINAPALI SINAPALI</v>
      </c>
      <c r="N415" s="11" t="s">
        <v>26</v>
      </c>
      <c r="O415" s="11">
        <v>27</v>
      </c>
      <c r="P415" s="11">
        <v>1</v>
      </c>
      <c r="Q415" s="35" t="s">
        <v>26</v>
      </c>
      <c r="R415" s="3">
        <v>42787</v>
      </c>
      <c r="S415" s="3">
        <v>42693</v>
      </c>
      <c r="T415" s="3">
        <v>42959</v>
      </c>
      <c r="U415" s="11" t="s">
        <v>2291</v>
      </c>
      <c r="V415" s="11" t="s">
        <v>28</v>
      </c>
      <c r="W415" s="11" t="s">
        <v>29</v>
      </c>
      <c r="X415" s="16" t="s">
        <v>2170</v>
      </c>
      <c r="Y415" s="16" t="s">
        <v>2262</v>
      </c>
      <c r="Z415" s="16" t="s">
        <v>2270</v>
      </c>
      <c r="AA415" s="11" t="s">
        <v>2300</v>
      </c>
      <c r="AB415" s="3">
        <f t="shared" si="34"/>
        <v>42875</v>
      </c>
      <c r="AC415" s="21">
        <v>43004</v>
      </c>
      <c r="AD415" s="3">
        <f t="shared" si="35"/>
        <v>43263</v>
      </c>
      <c r="AE415" s="21">
        <v>43308</v>
      </c>
      <c r="AF415" s="11" t="s">
        <v>2293</v>
      </c>
      <c r="AG415" s="3">
        <v>43433</v>
      </c>
      <c r="AH415" s="3">
        <v>43406</v>
      </c>
      <c r="AI415" s="4" t="s">
        <v>2502</v>
      </c>
      <c r="AJ415" s="7"/>
      <c r="AK415" s="4" t="s">
        <v>2512</v>
      </c>
      <c r="AL415" s="19"/>
      <c r="AM415" s="19"/>
      <c r="AN415" s="19" t="s">
        <v>3241</v>
      </c>
      <c r="AO415" s="19" t="e">
        <v>#N/A</v>
      </c>
      <c r="AP415" s="19" t="e">
        <v>#N/A</v>
      </c>
      <c r="AQ415" s="19" t="e">
        <v>#N/A</v>
      </c>
      <c r="AR415" s="19" t="e">
        <f>VLOOKUP(A415,#REF!,12,0)</f>
        <v>#REF!</v>
      </c>
      <c r="AS415" s="19" t="e">
        <f t="shared" si="36"/>
        <v>#REF!</v>
      </c>
      <c r="AX415" s="19" t="e">
        <v>#N/A</v>
      </c>
      <c r="AY415" s="19" t="b">
        <v>1</v>
      </c>
      <c r="AZ415" s="19">
        <v>2200</v>
      </c>
    </row>
    <row r="416" spans="1:52" s="10" customFormat="1" ht="15" hidden="1" customHeight="1">
      <c r="A416" s="19" t="s">
        <v>2956</v>
      </c>
      <c r="B416" s="19"/>
      <c r="C416" s="72">
        <f t="shared" si="32"/>
        <v>32066718279</v>
      </c>
      <c r="D416" s="11">
        <v>412</v>
      </c>
      <c r="E416" s="12" t="s">
        <v>25</v>
      </c>
      <c r="F416" s="12" t="s">
        <v>109</v>
      </c>
      <c r="G416" s="4" t="s">
        <v>114</v>
      </c>
      <c r="H416" s="4" t="s">
        <v>271</v>
      </c>
      <c r="I416" s="4" t="s">
        <v>952</v>
      </c>
      <c r="J416" s="12" t="s">
        <v>953</v>
      </c>
      <c r="K416" s="33" t="s">
        <v>1592</v>
      </c>
      <c r="L416" s="34" t="s">
        <v>1851</v>
      </c>
      <c r="M416" s="4" t="str">
        <f t="shared" si="33"/>
        <v>BRH-NAIKPADA SINGJHAR SINAPALI</v>
      </c>
      <c r="N416" s="11" t="s">
        <v>26</v>
      </c>
      <c r="O416" s="11">
        <v>21</v>
      </c>
      <c r="P416" s="11">
        <v>1</v>
      </c>
      <c r="Q416" s="35" t="s">
        <v>26</v>
      </c>
      <c r="R416" s="3">
        <v>42850</v>
      </c>
      <c r="S416" s="3">
        <v>42768</v>
      </c>
      <c r="T416" s="3">
        <f>S416+298</f>
        <v>43066</v>
      </c>
      <c r="U416" s="11" t="s">
        <v>2292</v>
      </c>
      <c r="V416" s="11" t="s">
        <v>28</v>
      </c>
      <c r="W416" s="11" t="s">
        <v>29</v>
      </c>
      <c r="X416" s="16" t="s">
        <v>2171</v>
      </c>
      <c r="Y416" s="16" t="s">
        <v>2262</v>
      </c>
      <c r="Z416" s="16" t="s">
        <v>2270</v>
      </c>
      <c r="AA416" s="11" t="s">
        <v>2300</v>
      </c>
      <c r="AB416" s="3">
        <f t="shared" si="34"/>
        <v>42950</v>
      </c>
      <c r="AC416" s="3">
        <v>43004</v>
      </c>
      <c r="AD416" s="3">
        <f t="shared" si="35"/>
        <v>43338</v>
      </c>
      <c r="AE416" s="3">
        <v>43406</v>
      </c>
      <c r="AF416" s="11" t="s">
        <v>2293</v>
      </c>
      <c r="AG416" s="3">
        <v>43433</v>
      </c>
      <c r="AH416" s="3">
        <v>43433</v>
      </c>
      <c r="AI416" s="4" t="s">
        <v>2502</v>
      </c>
      <c r="AJ416" s="4"/>
      <c r="AK416" s="4" t="s">
        <v>2512</v>
      </c>
      <c r="AL416" s="19"/>
      <c r="AM416" s="19"/>
      <c r="AN416" s="19"/>
      <c r="AO416" s="19" t="e">
        <v>#N/A</v>
      </c>
      <c r="AP416" s="19" t="e">
        <v>#N/A</v>
      </c>
      <c r="AQ416" s="19" t="e">
        <v>#N/A</v>
      </c>
      <c r="AR416" s="19" t="e">
        <f>VLOOKUP(A416,#REF!,12,0)</f>
        <v>#REF!</v>
      </c>
      <c r="AS416" s="19" t="e">
        <f t="shared" si="36"/>
        <v>#REF!</v>
      </c>
      <c r="AX416" s="19" t="e">
        <v>#N/A</v>
      </c>
      <c r="AY416" s="19" t="b">
        <v>1</v>
      </c>
      <c r="AZ416" s="19">
        <v>3300</v>
      </c>
    </row>
    <row r="417" spans="1:52" ht="15" hidden="1" customHeight="1">
      <c r="A417" s="19" t="s">
        <v>2957</v>
      </c>
      <c r="C417" s="72">
        <f t="shared" si="32"/>
        <v>36005845277</v>
      </c>
      <c r="D417" s="11">
        <v>413</v>
      </c>
      <c r="E417" s="12" t="s">
        <v>25</v>
      </c>
      <c r="F417" s="12" t="s">
        <v>109</v>
      </c>
      <c r="G417" s="4" t="s">
        <v>117</v>
      </c>
      <c r="H417" s="4" t="s">
        <v>241</v>
      </c>
      <c r="I417" s="4" t="s">
        <v>954</v>
      </c>
      <c r="J417" s="6" t="s">
        <v>955</v>
      </c>
      <c r="K417" s="14" t="s">
        <v>1593</v>
      </c>
      <c r="L417" s="15" t="s">
        <v>1852</v>
      </c>
      <c r="M417" s="4" t="str">
        <f t="shared" si="33"/>
        <v>JHA-MALPADA-III KARANBAHALI SINAPALI</v>
      </c>
      <c r="N417" s="11" t="s">
        <v>26</v>
      </c>
      <c r="O417" s="11">
        <v>22</v>
      </c>
      <c r="P417" s="11">
        <v>0</v>
      </c>
      <c r="Q417" s="35" t="s">
        <v>26</v>
      </c>
      <c r="R417" s="3">
        <v>42654</v>
      </c>
      <c r="S417" s="3">
        <v>42562</v>
      </c>
      <c r="T417" s="3">
        <v>42841</v>
      </c>
      <c r="U417" s="11" t="s">
        <v>2290</v>
      </c>
      <c r="V417" s="11" t="s">
        <v>28</v>
      </c>
      <c r="W417" s="11" t="s">
        <v>29</v>
      </c>
      <c r="X417" s="16" t="s">
        <v>2172</v>
      </c>
      <c r="Y417" s="16" t="s">
        <v>2263</v>
      </c>
      <c r="Z417" s="11" t="s">
        <v>2271</v>
      </c>
      <c r="AA417" s="11" t="s">
        <v>2299</v>
      </c>
      <c r="AB417" s="3">
        <f t="shared" si="34"/>
        <v>42744</v>
      </c>
      <c r="AC417" s="21">
        <v>43004</v>
      </c>
      <c r="AD417" s="3">
        <f t="shared" si="35"/>
        <v>43132</v>
      </c>
      <c r="AE417" s="18">
        <v>43188</v>
      </c>
      <c r="AF417" s="4" t="s">
        <v>2293</v>
      </c>
      <c r="AG417" s="3">
        <v>43406</v>
      </c>
      <c r="AH417" s="3">
        <v>43433</v>
      </c>
      <c r="AI417" s="4" t="s">
        <v>2502</v>
      </c>
      <c r="AJ417" s="4"/>
      <c r="AK417" s="4" t="s">
        <v>2512</v>
      </c>
      <c r="AN417" s="19" t="s">
        <v>3242</v>
      </c>
      <c r="AO417" s="19" t="e">
        <v>#N/A</v>
      </c>
      <c r="AP417" s="19" t="e">
        <v>#N/A</v>
      </c>
      <c r="AQ417" s="19" t="e">
        <v>#N/A</v>
      </c>
      <c r="AR417" s="19" t="e">
        <f>VLOOKUP(A417,#REF!,12,0)</f>
        <v>#REF!</v>
      </c>
      <c r="AS417" s="19" t="e">
        <f t="shared" si="36"/>
        <v>#REF!</v>
      </c>
      <c r="AX417" s="19" t="e">
        <v>#N/A</v>
      </c>
      <c r="AY417" s="19" t="b">
        <v>1</v>
      </c>
      <c r="AZ417" s="19">
        <v>4400</v>
      </c>
    </row>
    <row r="418" spans="1:52" s="10" customFormat="1" ht="15" hidden="1" customHeight="1">
      <c r="A418" s="19" t="s">
        <v>2958</v>
      </c>
      <c r="B418" s="19"/>
      <c r="C418" s="72">
        <f t="shared" si="32"/>
        <v>35124165714</v>
      </c>
      <c r="D418" s="11">
        <v>414</v>
      </c>
      <c r="E418" s="12" t="s">
        <v>25</v>
      </c>
      <c r="F418" s="12" t="s">
        <v>109</v>
      </c>
      <c r="G418" s="4" t="s">
        <v>113</v>
      </c>
      <c r="H418" s="4" t="s">
        <v>178</v>
      </c>
      <c r="I418" s="4" t="s">
        <v>74</v>
      </c>
      <c r="J418" s="6" t="s">
        <v>706</v>
      </c>
      <c r="K418" s="14"/>
      <c r="L418" s="15" t="s">
        <v>1853</v>
      </c>
      <c r="M418" s="4" t="str">
        <f t="shared" si="33"/>
        <v>KENDUMUNDA-II KENDUMUNDA SINAPALI</v>
      </c>
      <c r="N418" s="11" t="s">
        <v>26</v>
      </c>
      <c r="O418" s="11">
        <v>22</v>
      </c>
      <c r="P418" s="11">
        <v>0</v>
      </c>
      <c r="Q418" s="35" t="s">
        <v>26</v>
      </c>
      <c r="R418" s="3">
        <v>42702</v>
      </c>
      <c r="S418" s="3">
        <v>42592</v>
      </c>
      <c r="T418" s="3">
        <f>S418+255</f>
        <v>42847</v>
      </c>
      <c r="U418" s="11" t="s">
        <v>2291</v>
      </c>
      <c r="V418" s="11" t="s">
        <v>28</v>
      </c>
      <c r="W418" s="11" t="s">
        <v>29</v>
      </c>
      <c r="X418" s="16" t="s">
        <v>2173</v>
      </c>
      <c r="Y418" s="16" t="s">
        <v>2268</v>
      </c>
      <c r="Z418" s="11" t="s">
        <v>2274</v>
      </c>
      <c r="AA418" s="11" t="s">
        <v>2303</v>
      </c>
      <c r="AB418" s="3">
        <f t="shared" si="34"/>
        <v>42774</v>
      </c>
      <c r="AC418" s="21">
        <v>43004</v>
      </c>
      <c r="AD418" s="3">
        <f t="shared" si="35"/>
        <v>43162</v>
      </c>
      <c r="AE418" s="21">
        <v>43279</v>
      </c>
      <c r="AF418" s="4" t="s">
        <v>2293</v>
      </c>
      <c r="AG418" s="3">
        <v>43433</v>
      </c>
      <c r="AH418" s="3">
        <v>43433</v>
      </c>
      <c r="AI418" s="4" t="s">
        <v>2502</v>
      </c>
      <c r="AJ418" s="4"/>
      <c r="AK418" s="4" t="s">
        <v>2512</v>
      </c>
      <c r="AL418" s="19"/>
      <c r="AM418" s="19"/>
      <c r="AN418" s="19"/>
      <c r="AO418" s="19" t="e">
        <v>#N/A</v>
      </c>
      <c r="AP418" s="19" t="e">
        <v>#N/A</v>
      </c>
      <c r="AQ418" s="19" t="e">
        <v>#N/A</v>
      </c>
      <c r="AR418" s="19" t="e">
        <f>VLOOKUP(A418,#REF!,12,0)</f>
        <v>#REF!</v>
      </c>
      <c r="AS418" s="19" t="e">
        <f t="shared" si="36"/>
        <v>#REF!</v>
      </c>
      <c r="AX418" s="19" t="e">
        <v>#N/A</v>
      </c>
      <c r="AY418" s="19" t="b">
        <v>1</v>
      </c>
      <c r="AZ418" s="19">
        <v>5500</v>
      </c>
    </row>
    <row r="419" spans="1:52" s="10" customFormat="1" ht="15" hidden="1" customHeight="1">
      <c r="A419" s="19" t="s">
        <v>2959</v>
      </c>
      <c r="B419" s="19"/>
      <c r="C419" s="72">
        <f t="shared" si="32"/>
        <v>34699146522</v>
      </c>
      <c r="D419" s="11">
        <v>415</v>
      </c>
      <c r="E419" s="12" t="s">
        <v>25</v>
      </c>
      <c r="F419" s="12" t="s">
        <v>109</v>
      </c>
      <c r="G419" s="4" t="s">
        <v>109</v>
      </c>
      <c r="H419" s="4" t="s">
        <v>182</v>
      </c>
      <c r="I419" s="4" t="s">
        <v>956</v>
      </c>
      <c r="J419" s="12" t="s">
        <v>957</v>
      </c>
      <c r="K419" s="33" t="s">
        <v>1594</v>
      </c>
      <c r="L419" s="34" t="s">
        <v>1854</v>
      </c>
      <c r="M419" s="4" t="str">
        <f t="shared" si="33"/>
        <v>SINAPALI-II SINAPALI SINAPALI</v>
      </c>
      <c r="N419" s="11" t="s">
        <v>26</v>
      </c>
      <c r="O419" s="11">
        <v>22</v>
      </c>
      <c r="P419" s="11">
        <v>1</v>
      </c>
      <c r="Q419" s="35" t="s">
        <v>26</v>
      </c>
      <c r="R419" s="3">
        <v>42759</v>
      </c>
      <c r="S419" s="3">
        <v>42680</v>
      </c>
      <c r="T419" s="3">
        <v>42950</v>
      </c>
      <c r="U419" s="11" t="s">
        <v>2291</v>
      </c>
      <c r="V419" s="11" t="s">
        <v>28</v>
      </c>
      <c r="W419" s="11" t="s">
        <v>29</v>
      </c>
      <c r="X419" s="16" t="s">
        <v>2174</v>
      </c>
      <c r="Y419" s="16" t="s">
        <v>2269</v>
      </c>
      <c r="Z419" s="16" t="s">
        <v>2275</v>
      </c>
      <c r="AA419" s="11" t="s">
        <v>2304</v>
      </c>
      <c r="AB419" s="3">
        <f t="shared" si="34"/>
        <v>42862</v>
      </c>
      <c r="AC419" s="3">
        <v>43004</v>
      </c>
      <c r="AD419" s="3">
        <f t="shared" si="35"/>
        <v>43250</v>
      </c>
      <c r="AE419" s="3">
        <v>43325</v>
      </c>
      <c r="AF419" s="11" t="s">
        <v>2293</v>
      </c>
      <c r="AG419" s="3">
        <v>43433</v>
      </c>
      <c r="AH419" s="3">
        <v>43406</v>
      </c>
      <c r="AI419" s="4" t="s">
        <v>2502</v>
      </c>
      <c r="AJ419" s="4"/>
      <c r="AK419" s="4" t="s">
        <v>2512</v>
      </c>
      <c r="AL419" s="19"/>
      <c r="AM419" s="19"/>
      <c r="AN419" s="19" t="s">
        <v>3243</v>
      </c>
      <c r="AO419" s="19" t="e">
        <v>#N/A</v>
      </c>
      <c r="AP419" s="19" t="e">
        <v>#N/A</v>
      </c>
      <c r="AQ419" s="19" t="e">
        <v>#N/A</v>
      </c>
      <c r="AR419" s="19" t="e">
        <f>VLOOKUP(A419,#REF!,12,0)</f>
        <v>#REF!</v>
      </c>
      <c r="AS419" s="19" t="e">
        <f t="shared" si="36"/>
        <v>#REF!</v>
      </c>
      <c r="AX419" s="19" t="e">
        <v>#N/A</v>
      </c>
      <c r="AY419" s="19" t="b">
        <v>1</v>
      </c>
      <c r="AZ419" s="19">
        <v>6600</v>
      </c>
    </row>
    <row r="420" spans="1:52" s="10" customFormat="1" ht="15" hidden="1" customHeight="1">
      <c r="A420" s="19" t="s">
        <v>2960</v>
      </c>
      <c r="B420" s="19"/>
      <c r="C420" s="72">
        <f t="shared" si="32"/>
        <v>20173700732</v>
      </c>
      <c r="D420" s="11">
        <v>416</v>
      </c>
      <c r="E420" s="12" t="s">
        <v>25</v>
      </c>
      <c r="F420" s="12" t="s">
        <v>109</v>
      </c>
      <c r="G420" s="4" t="s">
        <v>117</v>
      </c>
      <c r="H420" s="4" t="s">
        <v>272</v>
      </c>
      <c r="I420" s="4" t="s">
        <v>958</v>
      </c>
      <c r="J420" s="6" t="s">
        <v>959</v>
      </c>
      <c r="K420" s="14" t="s">
        <v>1595</v>
      </c>
      <c r="L420" s="15" t="s">
        <v>1855</v>
      </c>
      <c r="M420" s="4" t="str">
        <f t="shared" si="33"/>
        <v>JHARBANDH-II KARANBAHALI SINAPALI</v>
      </c>
      <c r="N420" s="11" t="s">
        <v>26</v>
      </c>
      <c r="O420" s="11">
        <v>30</v>
      </c>
      <c r="P420" s="11">
        <v>0</v>
      </c>
      <c r="Q420" s="35" t="s">
        <v>26</v>
      </c>
      <c r="R420" s="3">
        <v>42584</v>
      </c>
      <c r="S420" s="3">
        <v>42521</v>
      </c>
      <c r="T420" s="3">
        <v>42764</v>
      </c>
      <c r="U420" s="11" t="s">
        <v>2291</v>
      </c>
      <c r="V420" s="11" t="s">
        <v>28</v>
      </c>
      <c r="W420" s="11" t="s">
        <v>29</v>
      </c>
      <c r="X420" s="16" t="s">
        <v>2175</v>
      </c>
      <c r="Y420" s="16" t="s">
        <v>2263</v>
      </c>
      <c r="Z420" s="16" t="s">
        <v>2271</v>
      </c>
      <c r="AA420" s="11" t="s">
        <v>2299</v>
      </c>
      <c r="AB420" s="3">
        <f t="shared" si="34"/>
        <v>42703</v>
      </c>
      <c r="AC420" s="21">
        <v>43004</v>
      </c>
      <c r="AD420" s="3">
        <f t="shared" si="35"/>
        <v>43091</v>
      </c>
      <c r="AE420" s="18">
        <v>43188</v>
      </c>
      <c r="AF420" s="4" t="s">
        <v>2293</v>
      </c>
      <c r="AG420" s="3">
        <v>43406</v>
      </c>
      <c r="AH420" s="3">
        <v>43433</v>
      </c>
      <c r="AI420" s="4" t="s">
        <v>2502</v>
      </c>
      <c r="AJ420" s="4"/>
      <c r="AK420" s="4" t="s">
        <v>2512</v>
      </c>
      <c r="AL420" s="19"/>
      <c r="AM420" s="19"/>
      <c r="AN420" s="19" t="s">
        <v>3244</v>
      </c>
      <c r="AO420" s="19" t="e">
        <v>#N/A</v>
      </c>
      <c r="AP420" s="19" t="e">
        <v>#N/A</v>
      </c>
      <c r="AQ420" s="19" t="e">
        <v>#N/A</v>
      </c>
      <c r="AR420" s="19" t="e">
        <f>VLOOKUP(A420,#REF!,12,0)</f>
        <v>#REF!</v>
      </c>
      <c r="AS420" s="19" t="e">
        <f t="shared" si="36"/>
        <v>#REF!</v>
      </c>
      <c r="AX420" s="19" t="e">
        <v>#N/A</v>
      </c>
      <c r="AY420" s="19" t="b">
        <v>1</v>
      </c>
      <c r="AZ420" s="19">
        <v>7700</v>
      </c>
    </row>
    <row r="421" spans="1:52" ht="15" hidden="1" customHeight="1">
      <c r="A421" s="19" t="s">
        <v>2961</v>
      </c>
      <c r="C421" s="72">
        <f t="shared" si="32"/>
        <v>34780579709</v>
      </c>
      <c r="D421" s="11">
        <v>417</v>
      </c>
      <c r="E421" s="12" t="s">
        <v>25</v>
      </c>
      <c r="F421" s="12" t="s">
        <v>109</v>
      </c>
      <c r="G421" s="4" t="s">
        <v>117</v>
      </c>
      <c r="H421" s="4" t="s">
        <v>117</v>
      </c>
      <c r="I421" s="4" t="s">
        <v>960</v>
      </c>
      <c r="J421" s="12" t="s">
        <v>961</v>
      </c>
      <c r="K421" s="33"/>
      <c r="L421" s="34" t="s">
        <v>1856</v>
      </c>
      <c r="M421" s="4" t="str">
        <f t="shared" si="33"/>
        <v>KARANBAHALI KARANBAHALI SINAPALI</v>
      </c>
      <c r="N421" s="11" t="s">
        <v>26</v>
      </c>
      <c r="O421" s="11">
        <v>21</v>
      </c>
      <c r="P421" s="11">
        <v>0</v>
      </c>
      <c r="Q421" s="35" t="s">
        <v>26</v>
      </c>
      <c r="R421" s="3">
        <v>42717</v>
      </c>
      <c r="S421" s="3">
        <v>42652</v>
      </c>
      <c r="T421" s="3">
        <v>42924</v>
      </c>
      <c r="U421" s="11" t="s">
        <v>2290</v>
      </c>
      <c r="V421" s="11" t="s">
        <v>28</v>
      </c>
      <c r="W421" s="11" t="s">
        <v>29</v>
      </c>
      <c r="X421" s="16" t="s">
        <v>2176</v>
      </c>
      <c r="Y421" s="16" t="s">
        <v>2263</v>
      </c>
      <c r="Z421" s="16" t="s">
        <v>2271</v>
      </c>
      <c r="AA421" s="11" t="s">
        <v>2299</v>
      </c>
      <c r="AB421" s="3">
        <f t="shared" si="34"/>
        <v>42834</v>
      </c>
      <c r="AC421" s="3">
        <v>43004</v>
      </c>
      <c r="AD421" s="3">
        <f t="shared" si="35"/>
        <v>43222</v>
      </c>
      <c r="AE421" s="3">
        <v>43325</v>
      </c>
      <c r="AF421" s="11" t="s">
        <v>2293</v>
      </c>
      <c r="AG421" s="3">
        <v>43406</v>
      </c>
      <c r="AH421" s="3">
        <v>43564</v>
      </c>
      <c r="AI421" s="4" t="s">
        <v>2502</v>
      </c>
      <c r="AJ421" s="4"/>
      <c r="AK421" s="4" t="s">
        <v>2512</v>
      </c>
      <c r="AO421" s="19" t="e">
        <v>#N/A</v>
      </c>
      <c r="AP421" s="19" t="e">
        <v>#N/A</v>
      </c>
      <c r="AQ421" s="19" t="e">
        <v>#N/A</v>
      </c>
      <c r="AR421" s="19" t="e">
        <f>VLOOKUP(A421,#REF!,12,0)</f>
        <v>#REF!</v>
      </c>
      <c r="AS421" s="19" t="e">
        <f t="shared" si="36"/>
        <v>#REF!</v>
      </c>
      <c r="AX421" s="19" t="e">
        <v>#N/A</v>
      </c>
      <c r="AY421" s="19" t="b">
        <v>1</v>
      </c>
      <c r="AZ421" s="19">
        <v>8800</v>
      </c>
    </row>
    <row r="422" spans="1:52" s="10" customFormat="1" ht="15" hidden="1" customHeight="1">
      <c r="A422" s="19" t="s">
        <v>2962</v>
      </c>
      <c r="B422" s="19"/>
      <c r="C422" s="72">
        <f t="shared" si="32"/>
        <v>34975283306</v>
      </c>
      <c r="D422" s="11">
        <v>418</v>
      </c>
      <c r="E422" s="12" t="s">
        <v>25</v>
      </c>
      <c r="F422" s="12" t="s">
        <v>109</v>
      </c>
      <c r="G422" s="4" t="s">
        <v>117</v>
      </c>
      <c r="H422" s="4" t="s">
        <v>272</v>
      </c>
      <c r="I422" s="4" t="s">
        <v>597</v>
      </c>
      <c r="J422" s="6" t="s">
        <v>846</v>
      </c>
      <c r="K422" s="14" t="s">
        <v>1596</v>
      </c>
      <c r="L422" s="15" t="s">
        <v>1857</v>
      </c>
      <c r="M422" s="4" t="str">
        <f t="shared" si="33"/>
        <v>JHARBANDH-II KARANBAHALI SINAPALI</v>
      </c>
      <c r="N422" s="11" t="s">
        <v>26</v>
      </c>
      <c r="O422" s="11">
        <v>25</v>
      </c>
      <c r="P422" s="11">
        <v>0</v>
      </c>
      <c r="Q422" s="35" t="s">
        <v>26</v>
      </c>
      <c r="R422" s="3">
        <v>42619</v>
      </c>
      <c r="S422" s="3">
        <v>42562</v>
      </c>
      <c r="T422" s="3">
        <v>42823</v>
      </c>
      <c r="U422" s="11" t="s">
        <v>2291</v>
      </c>
      <c r="V422" s="11" t="s">
        <v>28</v>
      </c>
      <c r="W422" s="11" t="s">
        <v>29</v>
      </c>
      <c r="X422" s="16" t="s">
        <v>2177</v>
      </c>
      <c r="Y422" s="16" t="s">
        <v>2263</v>
      </c>
      <c r="Z422" s="16" t="s">
        <v>2271</v>
      </c>
      <c r="AA422" s="11" t="s">
        <v>2299</v>
      </c>
      <c r="AB422" s="3">
        <f t="shared" si="34"/>
        <v>42744</v>
      </c>
      <c r="AC422" s="21">
        <v>43004</v>
      </c>
      <c r="AD422" s="3">
        <f t="shared" si="35"/>
        <v>43132</v>
      </c>
      <c r="AE422" s="18">
        <v>43188</v>
      </c>
      <c r="AF422" s="4" t="s">
        <v>2293</v>
      </c>
      <c r="AG422" s="3">
        <v>43406</v>
      </c>
      <c r="AH422" s="3">
        <v>43433</v>
      </c>
      <c r="AI422" s="4" t="s">
        <v>2502</v>
      </c>
      <c r="AJ422" s="4"/>
      <c r="AK422" s="4" t="s">
        <v>2512</v>
      </c>
      <c r="AL422" s="19"/>
      <c r="AM422" s="19"/>
      <c r="AN422" s="19" t="s">
        <v>3245</v>
      </c>
      <c r="AO422" s="19" t="e">
        <v>#N/A</v>
      </c>
      <c r="AP422" s="19" t="e">
        <v>#N/A</v>
      </c>
      <c r="AQ422" s="19" t="e">
        <v>#N/A</v>
      </c>
      <c r="AR422" s="19" t="e">
        <f>VLOOKUP(A422,#REF!,12,0)</f>
        <v>#REF!</v>
      </c>
      <c r="AS422" s="19" t="e">
        <f t="shared" si="36"/>
        <v>#REF!</v>
      </c>
      <c r="AX422" s="19" t="e">
        <v>#N/A</v>
      </c>
      <c r="AY422" s="19" t="b">
        <v>1</v>
      </c>
      <c r="AZ422" s="19">
        <v>9900</v>
      </c>
    </row>
    <row r="423" spans="1:52" ht="15" hidden="1" customHeight="1">
      <c r="A423" s="19" t="s">
        <v>2963</v>
      </c>
      <c r="C423" s="72">
        <f t="shared" si="32"/>
        <v>35059902637</v>
      </c>
      <c r="D423" s="11">
        <v>419</v>
      </c>
      <c r="E423" s="12" t="s">
        <v>25</v>
      </c>
      <c r="F423" s="12" t="s">
        <v>109</v>
      </c>
      <c r="G423" s="4" t="s">
        <v>117</v>
      </c>
      <c r="H423" s="4" t="s">
        <v>274</v>
      </c>
      <c r="I423" s="4" t="s">
        <v>962</v>
      </c>
      <c r="J423" s="6" t="s">
        <v>963</v>
      </c>
      <c r="K423" s="14" t="s">
        <v>1597</v>
      </c>
      <c r="L423" s="15" t="s">
        <v>3246</v>
      </c>
      <c r="M423" s="4" t="str">
        <f t="shared" si="33"/>
        <v>KANDAMUNDA-II KARANBAHALI SINAPALI</v>
      </c>
      <c r="N423" s="11" t="s">
        <v>26</v>
      </c>
      <c r="O423" s="11">
        <v>22</v>
      </c>
      <c r="P423" s="11">
        <v>0</v>
      </c>
      <c r="Q423" s="35" t="s">
        <v>26</v>
      </c>
      <c r="R423" s="3">
        <v>42633</v>
      </c>
      <c r="S423" s="3">
        <v>42577</v>
      </c>
      <c r="T423" s="3">
        <v>42848</v>
      </c>
      <c r="U423" s="11" t="s">
        <v>2290</v>
      </c>
      <c r="V423" s="11" t="s">
        <v>28</v>
      </c>
      <c r="W423" s="11" t="s">
        <v>29</v>
      </c>
      <c r="X423" s="16" t="s">
        <v>2178</v>
      </c>
      <c r="Y423" s="16" t="s">
        <v>2263</v>
      </c>
      <c r="Z423" s="16" t="s">
        <v>2271</v>
      </c>
      <c r="AA423" s="11" t="s">
        <v>2299</v>
      </c>
      <c r="AB423" s="3">
        <f t="shared" si="34"/>
        <v>42759</v>
      </c>
      <c r="AC423" s="21">
        <v>43004</v>
      </c>
      <c r="AD423" s="3">
        <f t="shared" si="35"/>
        <v>43147</v>
      </c>
      <c r="AE423" s="18">
        <v>43188</v>
      </c>
      <c r="AF423" s="4" t="s">
        <v>2293</v>
      </c>
      <c r="AG423" s="3">
        <v>43406</v>
      </c>
      <c r="AH423" s="3">
        <v>43433</v>
      </c>
      <c r="AI423" s="4" t="s">
        <v>2502</v>
      </c>
      <c r="AJ423" s="4"/>
      <c r="AK423" s="4" t="s">
        <v>2512</v>
      </c>
      <c r="AO423" s="19" t="e">
        <v>#N/A</v>
      </c>
      <c r="AP423" s="19" t="e">
        <v>#N/A</v>
      </c>
      <c r="AQ423" s="19" t="e">
        <v>#N/A</v>
      </c>
      <c r="AR423" s="19" t="e">
        <f>VLOOKUP(A423,#REF!,12,0)</f>
        <v>#REF!</v>
      </c>
      <c r="AS423" s="19" t="e">
        <f t="shared" si="36"/>
        <v>#REF!</v>
      </c>
      <c r="AX423" s="19" t="e">
        <v>#N/A</v>
      </c>
      <c r="AY423" s="19" t="b">
        <v>1</v>
      </c>
      <c r="AZ423" s="19">
        <v>1000</v>
      </c>
    </row>
    <row r="424" spans="1:52" s="10" customFormat="1" ht="15" hidden="1" customHeight="1">
      <c r="A424" s="19" t="s">
        <v>2964</v>
      </c>
      <c r="B424" s="19"/>
      <c r="C424" s="72">
        <f t="shared" si="32"/>
        <v>36129894291</v>
      </c>
      <c r="D424" s="11">
        <v>420</v>
      </c>
      <c r="E424" s="12" t="s">
        <v>25</v>
      </c>
      <c r="F424" s="12" t="s">
        <v>109</v>
      </c>
      <c r="G424" s="4" t="s">
        <v>117</v>
      </c>
      <c r="H424" s="4" t="s">
        <v>275</v>
      </c>
      <c r="I424" s="4" t="s">
        <v>558</v>
      </c>
      <c r="J424" s="6" t="s">
        <v>964</v>
      </c>
      <c r="K424" s="14"/>
      <c r="L424" s="15" t="s">
        <v>1858</v>
      </c>
      <c r="M424" s="4" t="str">
        <f t="shared" si="33"/>
        <v>DONGRIGUDA KARANBAHALI SINAPALI</v>
      </c>
      <c r="N424" s="11" t="s">
        <v>26</v>
      </c>
      <c r="O424" s="11">
        <v>20</v>
      </c>
      <c r="P424" s="11">
        <v>0</v>
      </c>
      <c r="Q424" s="35" t="s">
        <v>26</v>
      </c>
      <c r="R424" s="3">
        <v>42605</v>
      </c>
      <c r="S424" s="3">
        <v>42522</v>
      </c>
      <c r="T424" s="3">
        <v>42382</v>
      </c>
      <c r="U424" s="11" t="s">
        <v>2290</v>
      </c>
      <c r="V424" s="11" t="s">
        <v>28</v>
      </c>
      <c r="W424" s="11" t="s">
        <v>29</v>
      </c>
      <c r="X424" s="16" t="s">
        <v>2179</v>
      </c>
      <c r="Y424" s="16" t="s">
        <v>2262</v>
      </c>
      <c r="Z424" s="16" t="s">
        <v>2270</v>
      </c>
      <c r="AA424" s="11" t="s">
        <v>2300</v>
      </c>
      <c r="AB424" s="3">
        <f t="shared" si="34"/>
        <v>42704</v>
      </c>
      <c r="AC424" s="21">
        <v>43004</v>
      </c>
      <c r="AD424" s="3">
        <f t="shared" si="35"/>
        <v>43092</v>
      </c>
      <c r="AE424" s="18">
        <v>43188</v>
      </c>
      <c r="AF424" s="4" t="s">
        <v>2293</v>
      </c>
      <c r="AG424" s="3">
        <v>43406</v>
      </c>
      <c r="AH424" s="3">
        <v>43433</v>
      </c>
      <c r="AI424" s="4" t="s">
        <v>2502</v>
      </c>
      <c r="AJ424" s="4"/>
      <c r="AK424" s="4" t="s">
        <v>2512</v>
      </c>
      <c r="AL424" s="19"/>
      <c r="AM424" s="19"/>
      <c r="AN424" s="19"/>
      <c r="AO424" s="19" t="e">
        <v>#N/A</v>
      </c>
      <c r="AP424" s="19" t="e">
        <v>#N/A</v>
      </c>
      <c r="AQ424" s="19" t="e">
        <v>#N/A</v>
      </c>
      <c r="AR424" s="19" t="e">
        <f>VLOOKUP(A424,#REF!,12,0)</f>
        <v>#REF!</v>
      </c>
      <c r="AS424" s="19" t="e">
        <f t="shared" si="36"/>
        <v>#REF!</v>
      </c>
      <c r="AX424" s="19" t="e">
        <v>#N/A</v>
      </c>
      <c r="AY424" s="19" t="b">
        <v>1</v>
      </c>
      <c r="AZ424" s="19">
        <v>2100</v>
      </c>
    </row>
    <row r="425" spans="1:52" s="10" customFormat="1" ht="15" hidden="1" customHeight="1">
      <c r="A425" s="19" t="s">
        <v>2965</v>
      </c>
      <c r="B425" s="19"/>
      <c r="C425" s="72">
        <f t="shared" si="32"/>
        <v>36150755271</v>
      </c>
      <c r="D425" s="11">
        <v>421</v>
      </c>
      <c r="E425" s="12" t="s">
        <v>25</v>
      </c>
      <c r="F425" s="12" t="s">
        <v>109</v>
      </c>
      <c r="G425" s="4" t="s">
        <v>117</v>
      </c>
      <c r="H425" s="4" t="s">
        <v>272</v>
      </c>
      <c r="I425" s="4" t="s">
        <v>965</v>
      </c>
      <c r="J425" s="12" t="s">
        <v>966</v>
      </c>
      <c r="K425" s="33" t="s">
        <v>1598</v>
      </c>
      <c r="L425" s="34" t="s">
        <v>1859</v>
      </c>
      <c r="M425" s="4" t="str">
        <f t="shared" si="33"/>
        <v>JHARBANDH-II KARANBAHALI SINAPALI</v>
      </c>
      <c r="N425" s="11" t="s">
        <v>26</v>
      </c>
      <c r="O425" s="11">
        <v>25</v>
      </c>
      <c r="P425" s="11">
        <v>0</v>
      </c>
      <c r="Q425" s="35" t="s">
        <v>26</v>
      </c>
      <c r="R425" s="3">
        <v>42619</v>
      </c>
      <c r="S425" s="3">
        <v>42563</v>
      </c>
      <c r="T425" s="3">
        <f>S425+298</f>
        <v>42861</v>
      </c>
      <c r="U425" s="11" t="s">
        <v>2290</v>
      </c>
      <c r="V425" s="11" t="s">
        <v>28</v>
      </c>
      <c r="W425" s="11" t="s">
        <v>29</v>
      </c>
      <c r="X425" s="16" t="s">
        <v>2180</v>
      </c>
      <c r="Y425" s="16" t="s">
        <v>2263</v>
      </c>
      <c r="Z425" s="16" t="s">
        <v>2271</v>
      </c>
      <c r="AA425" s="11" t="s">
        <v>2299</v>
      </c>
      <c r="AB425" s="3">
        <f t="shared" si="34"/>
        <v>42745</v>
      </c>
      <c r="AC425" s="3">
        <v>43004</v>
      </c>
      <c r="AD425" s="3">
        <f t="shared" si="35"/>
        <v>43133</v>
      </c>
      <c r="AE425" s="3">
        <v>43406</v>
      </c>
      <c r="AF425" s="11" t="s">
        <v>2293</v>
      </c>
      <c r="AG425" s="3">
        <v>43433</v>
      </c>
      <c r="AH425" s="3">
        <v>43406</v>
      </c>
      <c r="AI425" s="4" t="s">
        <v>2502</v>
      </c>
      <c r="AJ425" s="7"/>
      <c r="AK425" s="4" t="s">
        <v>2512</v>
      </c>
      <c r="AL425" s="19"/>
      <c r="AM425" s="19"/>
      <c r="AN425" s="19" t="s">
        <v>3247</v>
      </c>
      <c r="AO425" s="19" t="e">
        <v>#N/A</v>
      </c>
      <c r="AP425" s="19" t="e">
        <v>#N/A</v>
      </c>
      <c r="AQ425" s="19" t="e">
        <v>#N/A</v>
      </c>
      <c r="AR425" s="19" t="e">
        <f>VLOOKUP(A425,#REF!,12,0)</f>
        <v>#REF!</v>
      </c>
      <c r="AS425" s="19" t="e">
        <f t="shared" si="36"/>
        <v>#REF!</v>
      </c>
      <c r="AX425" s="19" t="e">
        <v>#N/A</v>
      </c>
      <c r="AY425" s="19" t="b">
        <v>1</v>
      </c>
      <c r="AZ425" s="19">
        <v>3200</v>
      </c>
    </row>
    <row r="426" spans="1:52" ht="15" hidden="1" customHeight="1">
      <c r="A426" s="19" t="s">
        <v>2966</v>
      </c>
      <c r="C426" s="72">
        <f t="shared" si="32"/>
        <v>36257753411</v>
      </c>
      <c r="D426" s="11">
        <v>422</v>
      </c>
      <c r="E426" s="12" t="s">
        <v>25</v>
      </c>
      <c r="F426" s="12" t="s">
        <v>109</v>
      </c>
      <c r="G426" s="4" t="s">
        <v>117</v>
      </c>
      <c r="H426" s="4" t="s">
        <v>276</v>
      </c>
      <c r="I426" s="4" t="s">
        <v>967</v>
      </c>
      <c r="J426" s="6" t="s">
        <v>968</v>
      </c>
      <c r="K426" s="14" t="s">
        <v>1599</v>
      </c>
      <c r="L426" s="15" t="s">
        <v>1860</v>
      </c>
      <c r="M426" s="4" t="str">
        <f t="shared" si="33"/>
        <v>BADIBAHAL KARANBAHALI SINAPALI</v>
      </c>
      <c r="N426" s="11" t="s">
        <v>26</v>
      </c>
      <c r="O426" s="11">
        <v>20</v>
      </c>
      <c r="P426" s="11">
        <v>0</v>
      </c>
      <c r="Q426" s="35" t="s">
        <v>26</v>
      </c>
      <c r="R426" s="3">
        <v>42668</v>
      </c>
      <c r="S426" s="3">
        <v>42604</v>
      </c>
      <c r="T426" s="3">
        <f>S426+255</f>
        <v>42859</v>
      </c>
      <c r="U426" s="11" t="s">
        <v>2290</v>
      </c>
      <c r="V426" s="11" t="s">
        <v>28</v>
      </c>
      <c r="W426" s="11" t="s">
        <v>29</v>
      </c>
      <c r="X426" s="16" t="s">
        <v>2181</v>
      </c>
      <c r="Y426" s="16" t="s">
        <v>2263</v>
      </c>
      <c r="Z426" s="11" t="s">
        <v>2271</v>
      </c>
      <c r="AA426" s="11" t="s">
        <v>2299</v>
      </c>
      <c r="AB426" s="3">
        <f t="shared" si="34"/>
        <v>42786</v>
      </c>
      <c r="AC426" s="21">
        <v>43004</v>
      </c>
      <c r="AD426" s="3">
        <f t="shared" si="35"/>
        <v>43174</v>
      </c>
      <c r="AE426" s="21">
        <v>43279</v>
      </c>
      <c r="AF426" s="4" t="s">
        <v>2293</v>
      </c>
      <c r="AG426" s="3">
        <v>43406</v>
      </c>
      <c r="AH426" s="3">
        <v>43433</v>
      </c>
      <c r="AI426" s="4" t="s">
        <v>2502</v>
      </c>
      <c r="AJ426" s="7"/>
      <c r="AK426" s="4" t="s">
        <v>2512</v>
      </c>
      <c r="AN426" s="19" t="s">
        <v>3248</v>
      </c>
      <c r="AO426" s="19" t="e">
        <v>#N/A</v>
      </c>
      <c r="AP426" s="19" t="e">
        <v>#N/A</v>
      </c>
      <c r="AQ426" s="19" t="e">
        <v>#N/A</v>
      </c>
      <c r="AR426" s="19" t="e">
        <f>VLOOKUP(A426,#REF!,12,0)</f>
        <v>#REF!</v>
      </c>
      <c r="AS426" s="19" t="e">
        <f t="shared" si="36"/>
        <v>#REF!</v>
      </c>
      <c r="AX426" s="19" t="e">
        <v>#N/A</v>
      </c>
      <c r="AY426" s="19" t="b">
        <v>1</v>
      </c>
      <c r="AZ426" s="19">
        <v>4300</v>
      </c>
    </row>
    <row r="427" spans="1:52" ht="15" hidden="1" customHeight="1">
      <c r="A427" s="19" t="s">
        <v>2967</v>
      </c>
      <c r="C427" s="72">
        <f t="shared" si="32"/>
        <v>36257753783</v>
      </c>
      <c r="D427" s="11">
        <v>423</v>
      </c>
      <c r="E427" s="12" t="s">
        <v>25</v>
      </c>
      <c r="F427" s="12" t="s">
        <v>109</v>
      </c>
      <c r="G427" s="4" t="s">
        <v>117</v>
      </c>
      <c r="H427" s="4" t="s">
        <v>277</v>
      </c>
      <c r="I427" s="4" t="s">
        <v>969</v>
      </c>
      <c r="J427" s="6" t="s">
        <v>970</v>
      </c>
      <c r="K427" s="14"/>
      <c r="L427" s="15" t="s">
        <v>1861</v>
      </c>
      <c r="M427" s="4" t="str">
        <f t="shared" si="33"/>
        <v>JHA-MALPADA-IV KARANBAHALI SINAPALI</v>
      </c>
      <c r="N427" s="11" t="s">
        <v>26</v>
      </c>
      <c r="O427" s="11">
        <v>20</v>
      </c>
      <c r="P427" s="11">
        <v>0</v>
      </c>
      <c r="Q427" s="35" t="s">
        <v>26</v>
      </c>
      <c r="R427" s="3">
        <v>42657</v>
      </c>
      <c r="S427" s="3">
        <v>42597</v>
      </c>
      <c r="T427" s="3">
        <f>S427+255</f>
        <v>42852</v>
      </c>
      <c r="U427" s="11" t="s">
        <v>2290</v>
      </c>
      <c r="V427" s="11" t="s">
        <v>28</v>
      </c>
      <c r="W427" s="11" t="s">
        <v>29</v>
      </c>
      <c r="X427" s="16" t="s">
        <v>2182</v>
      </c>
      <c r="Y427" s="16" t="s">
        <v>2263</v>
      </c>
      <c r="Z427" s="16" t="s">
        <v>2271</v>
      </c>
      <c r="AA427" s="11" t="s">
        <v>2299</v>
      </c>
      <c r="AB427" s="3">
        <f t="shared" si="34"/>
        <v>42779</v>
      </c>
      <c r="AC427" s="21">
        <v>43004</v>
      </c>
      <c r="AD427" s="3">
        <f t="shared" si="35"/>
        <v>43167</v>
      </c>
      <c r="AE427" s="21">
        <v>43279</v>
      </c>
      <c r="AF427" s="4" t="s">
        <v>2293</v>
      </c>
      <c r="AG427" s="3">
        <v>43406</v>
      </c>
      <c r="AH427" s="3">
        <v>43406</v>
      </c>
      <c r="AI427" s="4" t="s">
        <v>2502</v>
      </c>
      <c r="AJ427" s="7"/>
      <c r="AK427" s="4" t="s">
        <v>2512</v>
      </c>
      <c r="AN427" s="19" t="s">
        <v>3249</v>
      </c>
      <c r="AO427" s="19" t="e">
        <v>#N/A</v>
      </c>
      <c r="AP427" s="19" t="e">
        <v>#N/A</v>
      </c>
      <c r="AQ427" s="19" t="e">
        <v>#N/A</v>
      </c>
      <c r="AR427" s="19" t="e">
        <f>VLOOKUP(A427,#REF!,12,0)</f>
        <v>#REF!</v>
      </c>
      <c r="AS427" s="19" t="e">
        <f t="shared" si="36"/>
        <v>#REF!</v>
      </c>
      <c r="AX427" s="19" t="e">
        <v>#N/A</v>
      </c>
      <c r="AY427" s="19" t="b">
        <v>1</v>
      </c>
      <c r="AZ427" s="19">
        <v>5400</v>
      </c>
    </row>
    <row r="428" spans="1:52" s="10" customFormat="1" ht="15" hidden="1" customHeight="1">
      <c r="A428" s="19" t="s">
        <v>2968</v>
      </c>
      <c r="B428" s="19"/>
      <c r="C428" s="72">
        <f t="shared" si="32"/>
        <v>36342763445</v>
      </c>
      <c r="D428" s="11">
        <v>424</v>
      </c>
      <c r="E428" s="12" t="s">
        <v>25</v>
      </c>
      <c r="F428" s="12" t="s">
        <v>109</v>
      </c>
      <c r="G428" s="4" t="s">
        <v>117</v>
      </c>
      <c r="H428" s="4" t="s">
        <v>278</v>
      </c>
      <c r="I428" s="4" t="s">
        <v>971</v>
      </c>
      <c r="J428" s="6" t="s">
        <v>972</v>
      </c>
      <c r="K428" s="14" t="s">
        <v>3251</v>
      </c>
      <c r="L428" s="15" t="s">
        <v>1862</v>
      </c>
      <c r="M428" s="4" t="str">
        <f t="shared" si="33"/>
        <v>JHARBANDH-IV KARANBAHALI SINAPALI</v>
      </c>
      <c r="N428" s="11" t="s">
        <v>26</v>
      </c>
      <c r="O428" s="11">
        <v>22</v>
      </c>
      <c r="P428" s="11">
        <v>0</v>
      </c>
      <c r="Q428" s="35" t="s">
        <v>26</v>
      </c>
      <c r="R428" s="3">
        <v>42647</v>
      </c>
      <c r="S428" s="3">
        <v>42558</v>
      </c>
      <c r="T428" s="3">
        <v>42849</v>
      </c>
      <c r="U428" s="11" t="s">
        <v>2290</v>
      </c>
      <c r="V428" s="11" t="s">
        <v>28</v>
      </c>
      <c r="W428" s="11" t="s">
        <v>29</v>
      </c>
      <c r="X428" s="16" t="s">
        <v>2183</v>
      </c>
      <c r="Y428" s="16" t="s">
        <v>2263</v>
      </c>
      <c r="Z428" s="16" t="s">
        <v>2271</v>
      </c>
      <c r="AA428" s="11" t="s">
        <v>2299</v>
      </c>
      <c r="AB428" s="3">
        <f t="shared" si="34"/>
        <v>42740</v>
      </c>
      <c r="AC428" s="21">
        <v>43004</v>
      </c>
      <c r="AD428" s="3">
        <f t="shared" si="35"/>
        <v>43128</v>
      </c>
      <c r="AE428" s="18">
        <v>43188</v>
      </c>
      <c r="AF428" s="4" t="s">
        <v>2293</v>
      </c>
      <c r="AG428" s="3">
        <v>43406</v>
      </c>
      <c r="AH428" s="3">
        <v>43433</v>
      </c>
      <c r="AI428" s="4" t="s">
        <v>2502</v>
      </c>
      <c r="AJ428" s="7"/>
      <c r="AK428" s="4" t="s">
        <v>2512</v>
      </c>
      <c r="AL428" s="19"/>
      <c r="AM428" s="19"/>
      <c r="AN428" s="19" t="s">
        <v>3250</v>
      </c>
      <c r="AO428" s="19" t="e">
        <v>#N/A</v>
      </c>
      <c r="AP428" s="19" t="e">
        <v>#N/A</v>
      </c>
      <c r="AQ428" s="19" t="e">
        <v>#N/A</v>
      </c>
      <c r="AR428" s="19" t="e">
        <f>VLOOKUP(A428,#REF!,12,0)</f>
        <v>#REF!</v>
      </c>
      <c r="AS428" s="19" t="e">
        <f t="shared" si="36"/>
        <v>#REF!</v>
      </c>
      <c r="AX428" s="19" t="e">
        <v>#N/A</v>
      </c>
      <c r="AY428" s="19" t="b">
        <v>1</v>
      </c>
      <c r="AZ428" s="19">
        <v>6500</v>
      </c>
    </row>
    <row r="429" spans="1:52" ht="15" hidden="1" customHeight="1">
      <c r="A429" s="19" t="s">
        <v>2969</v>
      </c>
      <c r="C429" s="72">
        <f t="shared" si="32"/>
        <v>36474171436</v>
      </c>
      <c r="D429" s="11">
        <v>425</v>
      </c>
      <c r="E429" s="12" t="s">
        <v>25</v>
      </c>
      <c r="F429" s="12" t="s">
        <v>109</v>
      </c>
      <c r="G429" s="4" t="s">
        <v>117</v>
      </c>
      <c r="H429" s="4" t="s">
        <v>273</v>
      </c>
      <c r="I429" s="4" t="s">
        <v>973</v>
      </c>
      <c r="J429" s="12" t="s">
        <v>58</v>
      </c>
      <c r="K429" s="33"/>
      <c r="L429" s="34" t="s">
        <v>1863</v>
      </c>
      <c r="M429" s="4" t="str">
        <f t="shared" si="33"/>
        <v>JHA-MALPADA-I KARANBAHALI SINAPALI</v>
      </c>
      <c r="N429" s="11" t="s">
        <v>26</v>
      </c>
      <c r="O429" s="11">
        <v>22</v>
      </c>
      <c r="P429" s="11">
        <v>0</v>
      </c>
      <c r="Q429" s="35" t="s">
        <v>26</v>
      </c>
      <c r="R429" s="3">
        <v>42682</v>
      </c>
      <c r="S429" s="3">
        <v>42607</v>
      </c>
      <c r="T429" s="3">
        <v>42877</v>
      </c>
      <c r="U429" s="11" t="s">
        <v>2290</v>
      </c>
      <c r="V429" s="11" t="s">
        <v>28</v>
      </c>
      <c r="W429" s="11" t="s">
        <v>29</v>
      </c>
      <c r="X429" s="16" t="s">
        <v>2184</v>
      </c>
      <c r="Y429" s="16" t="s">
        <v>2263</v>
      </c>
      <c r="Z429" s="16" t="s">
        <v>2271</v>
      </c>
      <c r="AA429" s="11" t="s">
        <v>2299</v>
      </c>
      <c r="AB429" s="3">
        <f t="shared" si="34"/>
        <v>42789</v>
      </c>
      <c r="AC429" s="3">
        <v>43004</v>
      </c>
      <c r="AD429" s="3">
        <f t="shared" si="35"/>
        <v>43177</v>
      </c>
      <c r="AE429" s="3">
        <v>43325</v>
      </c>
      <c r="AF429" s="11" t="s">
        <v>2293</v>
      </c>
      <c r="AG429" s="3">
        <v>43406</v>
      </c>
      <c r="AH429" s="3">
        <v>43433</v>
      </c>
      <c r="AI429" s="4" t="s">
        <v>2502</v>
      </c>
      <c r="AJ429" s="7"/>
      <c r="AK429" s="4" t="s">
        <v>2512</v>
      </c>
      <c r="AN429" s="19" t="s">
        <v>3252</v>
      </c>
      <c r="AO429" s="19" t="e">
        <v>#N/A</v>
      </c>
      <c r="AP429" s="19" t="e">
        <v>#N/A</v>
      </c>
      <c r="AQ429" s="19" t="e">
        <v>#N/A</v>
      </c>
      <c r="AR429" s="19" t="e">
        <f>VLOOKUP(A429,#REF!,12,0)</f>
        <v>#REF!</v>
      </c>
      <c r="AS429" s="19" t="e">
        <f t="shared" si="36"/>
        <v>#REF!</v>
      </c>
      <c r="AX429" s="19" t="e">
        <v>#N/A</v>
      </c>
      <c r="AY429" s="19" t="b">
        <v>1</v>
      </c>
      <c r="AZ429" s="19">
        <v>7600</v>
      </c>
    </row>
    <row r="430" spans="1:52" ht="15" hidden="1" customHeight="1">
      <c r="A430" s="19" t="s">
        <v>2970</v>
      </c>
      <c r="C430" s="72">
        <f t="shared" si="32"/>
        <v>20217862539</v>
      </c>
      <c r="D430" s="11">
        <v>426</v>
      </c>
      <c r="E430" s="12" t="s">
        <v>25</v>
      </c>
      <c r="F430" s="12" t="s">
        <v>109</v>
      </c>
      <c r="G430" s="4" t="s">
        <v>109</v>
      </c>
      <c r="H430" s="4" t="s">
        <v>192</v>
      </c>
      <c r="I430" s="4" t="s">
        <v>974</v>
      </c>
      <c r="J430" s="6" t="s">
        <v>975</v>
      </c>
      <c r="K430" s="14" t="s">
        <v>1600</v>
      </c>
      <c r="L430" s="15" t="s">
        <v>1864</v>
      </c>
      <c r="M430" s="4" t="str">
        <f t="shared" si="33"/>
        <v>GDL-PATELPADA SINAPALI SINAPALI</v>
      </c>
      <c r="N430" s="11" t="s">
        <v>26</v>
      </c>
      <c r="O430" s="11">
        <v>26</v>
      </c>
      <c r="P430" s="11">
        <v>1</v>
      </c>
      <c r="Q430" s="35" t="s">
        <v>26</v>
      </c>
      <c r="R430" s="3">
        <v>42552</v>
      </c>
      <c r="S430" s="3">
        <v>42466</v>
      </c>
      <c r="T430" s="3">
        <v>42792</v>
      </c>
      <c r="U430" s="11" t="s">
        <v>2291</v>
      </c>
      <c r="V430" s="11" t="s">
        <v>28</v>
      </c>
      <c r="W430" s="11" t="s">
        <v>29</v>
      </c>
      <c r="X430" s="16" t="s">
        <v>2185</v>
      </c>
      <c r="Y430" s="16" t="s">
        <v>2263</v>
      </c>
      <c r="Z430" s="16" t="s">
        <v>2271</v>
      </c>
      <c r="AA430" s="11" t="s">
        <v>2299</v>
      </c>
      <c r="AB430" s="3">
        <f t="shared" si="34"/>
        <v>42648</v>
      </c>
      <c r="AC430" s="21">
        <v>43004</v>
      </c>
      <c r="AD430" s="3">
        <f t="shared" si="35"/>
        <v>43036</v>
      </c>
      <c r="AE430" s="18">
        <v>43188</v>
      </c>
      <c r="AF430" s="4" t="s">
        <v>2293</v>
      </c>
      <c r="AG430" s="3">
        <v>43406</v>
      </c>
      <c r="AH430" s="3">
        <v>43433</v>
      </c>
      <c r="AI430" s="4" t="s">
        <v>2502</v>
      </c>
      <c r="AJ430" s="7"/>
      <c r="AK430" s="4" t="s">
        <v>2512</v>
      </c>
      <c r="AN430" s="19" t="s">
        <v>3253</v>
      </c>
      <c r="AO430" s="19" t="e">
        <v>#N/A</v>
      </c>
      <c r="AP430" s="19" t="e">
        <v>#N/A</v>
      </c>
      <c r="AQ430" s="19" t="e">
        <v>#N/A</v>
      </c>
      <c r="AR430" s="19" t="e">
        <f>VLOOKUP(A430,#REF!,12,0)</f>
        <v>#REF!</v>
      </c>
      <c r="AS430" s="19" t="e">
        <f t="shared" si="36"/>
        <v>#REF!</v>
      </c>
      <c r="AX430" s="19" t="e">
        <v>#N/A</v>
      </c>
      <c r="AY430" s="19" t="b">
        <v>1</v>
      </c>
      <c r="AZ430" s="19">
        <v>8700</v>
      </c>
    </row>
    <row r="431" spans="1:52" s="10" customFormat="1" ht="15" hidden="1" customHeight="1">
      <c r="A431" s="19" t="s">
        <v>2971</v>
      </c>
      <c r="B431" s="19"/>
      <c r="C431" s="72">
        <f t="shared" si="32"/>
        <v>36831543297</v>
      </c>
      <c r="D431" s="11">
        <v>427</v>
      </c>
      <c r="E431" s="12" t="s">
        <v>25</v>
      </c>
      <c r="F431" s="12" t="s">
        <v>109</v>
      </c>
      <c r="G431" s="4" t="s">
        <v>109</v>
      </c>
      <c r="H431" s="4" t="s">
        <v>266</v>
      </c>
      <c r="I431" s="4" t="s">
        <v>976</v>
      </c>
      <c r="J431" s="12" t="s">
        <v>977</v>
      </c>
      <c r="K431" s="33" t="s">
        <v>1601</v>
      </c>
      <c r="L431" s="34" t="s">
        <v>1865</v>
      </c>
      <c r="M431" s="4" t="str">
        <f t="shared" si="33"/>
        <v>KAPSI-III SINAPALI SINAPALI</v>
      </c>
      <c r="N431" s="11" t="s">
        <v>26</v>
      </c>
      <c r="O431" s="11">
        <v>28</v>
      </c>
      <c r="P431" s="11">
        <v>1</v>
      </c>
      <c r="Q431" s="35" t="s">
        <v>26</v>
      </c>
      <c r="R431" s="3">
        <v>42839</v>
      </c>
      <c r="S431" s="3">
        <v>42720</v>
      </c>
      <c r="T431" s="3">
        <v>42992</v>
      </c>
      <c r="U431" s="11" t="s">
        <v>2290</v>
      </c>
      <c r="V431" s="11" t="s">
        <v>28</v>
      </c>
      <c r="W431" s="11" t="s">
        <v>29</v>
      </c>
      <c r="X431" s="16" t="s">
        <v>2186</v>
      </c>
      <c r="Y431" s="16" t="s">
        <v>2262</v>
      </c>
      <c r="Z431" s="11" t="s">
        <v>2270</v>
      </c>
      <c r="AA431" s="11" t="s">
        <v>2300</v>
      </c>
      <c r="AB431" s="3">
        <f t="shared" si="34"/>
        <v>42902</v>
      </c>
      <c r="AC431" s="3">
        <v>43004</v>
      </c>
      <c r="AD431" s="3">
        <f t="shared" si="35"/>
        <v>43290</v>
      </c>
      <c r="AE431" s="3">
        <v>43325</v>
      </c>
      <c r="AF431" s="11" t="s">
        <v>2293</v>
      </c>
      <c r="AG431" s="3">
        <v>43406</v>
      </c>
      <c r="AH431" s="3">
        <v>43433</v>
      </c>
      <c r="AI431" s="4" t="s">
        <v>2502</v>
      </c>
      <c r="AJ431" s="7"/>
      <c r="AK431" s="4" t="s">
        <v>2512</v>
      </c>
      <c r="AL431" s="19"/>
      <c r="AM431" s="19"/>
      <c r="AN431" s="19" t="s">
        <v>3254</v>
      </c>
      <c r="AO431" s="19" t="e">
        <v>#N/A</v>
      </c>
      <c r="AP431" s="19" t="e">
        <v>#N/A</v>
      </c>
      <c r="AQ431" s="19" t="e">
        <v>#N/A</v>
      </c>
      <c r="AR431" s="19" t="e">
        <f>VLOOKUP(A431,#REF!,12,0)</f>
        <v>#REF!</v>
      </c>
      <c r="AS431" s="19" t="e">
        <f t="shared" si="36"/>
        <v>#REF!</v>
      </c>
      <c r="AX431" s="19" t="e">
        <v>#N/A</v>
      </c>
      <c r="AY431" s="19" t="b">
        <v>1</v>
      </c>
      <c r="AZ431" s="19">
        <v>9800</v>
      </c>
    </row>
    <row r="432" spans="1:52" ht="15" hidden="1" customHeight="1">
      <c r="A432" s="19" t="s">
        <v>2972</v>
      </c>
      <c r="C432" s="72">
        <f t="shared" si="32"/>
        <v>20173701191</v>
      </c>
      <c r="D432" s="11">
        <v>428</v>
      </c>
      <c r="E432" s="12" t="s">
        <v>25</v>
      </c>
      <c r="F432" s="12" t="s">
        <v>109</v>
      </c>
      <c r="G432" s="4" t="s">
        <v>114</v>
      </c>
      <c r="H432" s="4" t="s">
        <v>195</v>
      </c>
      <c r="I432" s="4" t="s">
        <v>978</v>
      </c>
      <c r="J432" s="6" t="s">
        <v>979</v>
      </c>
      <c r="K432" s="14" t="s">
        <v>1602</v>
      </c>
      <c r="L432" s="15" t="s">
        <v>1866</v>
      </c>
      <c r="M432" s="4" t="str">
        <f t="shared" si="33"/>
        <v>ANTIPADA SINGJHAR SINAPALI</v>
      </c>
      <c r="N432" s="11" t="s">
        <v>26</v>
      </c>
      <c r="O432" s="11">
        <v>22</v>
      </c>
      <c r="P432" s="11">
        <v>0</v>
      </c>
      <c r="Q432" s="35" t="s">
        <v>26</v>
      </c>
      <c r="R432" s="3">
        <v>42731</v>
      </c>
      <c r="S432" s="3">
        <v>42643</v>
      </c>
      <c r="T432" s="3">
        <v>42916</v>
      </c>
      <c r="U432" s="11" t="s">
        <v>2291</v>
      </c>
      <c r="V432" s="11" t="s">
        <v>28</v>
      </c>
      <c r="W432" s="11" t="s">
        <v>29</v>
      </c>
      <c r="X432" s="16" t="s">
        <v>2187</v>
      </c>
      <c r="Y432" s="16" t="s">
        <v>2263</v>
      </c>
      <c r="Z432" s="11" t="s">
        <v>2271</v>
      </c>
      <c r="AA432" s="11" t="s">
        <v>2299</v>
      </c>
      <c r="AB432" s="3">
        <f t="shared" si="34"/>
        <v>42825</v>
      </c>
      <c r="AC432" s="21">
        <v>43004</v>
      </c>
      <c r="AD432" s="3">
        <f t="shared" si="35"/>
        <v>43213</v>
      </c>
      <c r="AE432" s="21">
        <v>43308</v>
      </c>
      <c r="AF432" s="11" t="s">
        <v>2293</v>
      </c>
      <c r="AG432" s="3">
        <v>43433</v>
      </c>
      <c r="AH432" s="3">
        <v>43433</v>
      </c>
      <c r="AI432" s="4" t="s">
        <v>2502</v>
      </c>
      <c r="AJ432" s="7"/>
      <c r="AK432" s="4" t="s">
        <v>2512</v>
      </c>
      <c r="AO432" s="19" t="e">
        <v>#N/A</v>
      </c>
      <c r="AP432" s="19" t="e">
        <v>#N/A</v>
      </c>
      <c r="AQ432" s="19" t="e">
        <v>#N/A</v>
      </c>
      <c r="AR432" s="19" t="e">
        <f>VLOOKUP(A432,#REF!,12,0)</f>
        <v>#REF!</v>
      </c>
      <c r="AS432" s="19" t="e">
        <f t="shared" si="36"/>
        <v>#REF!</v>
      </c>
      <c r="AX432" s="19" t="e">
        <v>#N/A</v>
      </c>
      <c r="AY432" s="19" t="b">
        <v>1</v>
      </c>
      <c r="AZ432" s="19">
        <v>900</v>
      </c>
    </row>
    <row r="433" spans="1:52" s="10" customFormat="1" ht="15" hidden="1" customHeight="1">
      <c r="A433" s="19" t="s">
        <v>2973</v>
      </c>
      <c r="B433" s="19"/>
      <c r="C433" s="72">
        <f t="shared" si="32"/>
        <v>20173702763</v>
      </c>
      <c r="D433" s="11">
        <v>429</v>
      </c>
      <c r="E433" s="12" t="s">
        <v>25</v>
      </c>
      <c r="F433" s="12" t="s">
        <v>109</v>
      </c>
      <c r="G433" s="4" t="s">
        <v>114</v>
      </c>
      <c r="H433" s="4" t="s">
        <v>197</v>
      </c>
      <c r="I433" s="4" t="s">
        <v>980</v>
      </c>
      <c r="J433" s="6" t="s">
        <v>981</v>
      </c>
      <c r="K433" s="14"/>
      <c r="L433" s="15" t="s">
        <v>1867</v>
      </c>
      <c r="M433" s="4" t="str">
        <f t="shared" si="33"/>
        <v>KOD-HARIJANPADA SINGJHAR SINAPALI</v>
      </c>
      <c r="N433" s="11" t="s">
        <v>26</v>
      </c>
      <c r="O433" s="11">
        <v>22</v>
      </c>
      <c r="P433" s="11">
        <v>1</v>
      </c>
      <c r="Q433" s="35" t="s">
        <v>26</v>
      </c>
      <c r="R433" s="3">
        <v>42776</v>
      </c>
      <c r="S433" s="3">
        <v>42694</v>
      </c>
      <c r="T433" s="3">
        <v>42968</v>
      </c>
      <c r="U433" s="11" t="s">
        <v>2290</v>
      </c>
      <c r="V433" s="11" t="s">
        <v>28</v>
      </c>
      <c r="W433" s="11" t="s">
        <v>29</v>
      </c>
      <c r="X433" s="16" t="s">
        <v>2188</v>
      </c>
      <c r="Y433" s="16" t="s">
        <v>2263</v>
      </c>
      <c r="Z433" s="16" t="s">
        <v>2271</v>
      </c>
      <c r="AA433" s="11" t="s">
        <v>2299</v>
      </c>
      <c r="AB433" s="3">
        <f t="shared" si="34"/>
        <v>42876</v>
      </c>
      <c r="AC433" s="21">
        <v>43004</v>
      </c>
      <c r="AD433" s="3">
        <f t="shared" si="35"/>
        <v>43264</v>
      </c>
      <c r="AE433" s="21">
        <v>43308</v>
      </c>
      <c r="AF433" s="11" t="s">
        <v>2293</v>
      </c>
      <c r="AG433" s="3">
        <v>43406</v>
      </c>
      <c r="AH433" s="3"/>
      <c r="AI433" s="4" t="s">
        <v>2502</v>
      </c>
      <c r="AJ433" s="7"/>
      <c r="AK433" s="4" t="s">
        <v>2491</v>
      </c>
      <c r="AL433" s="19"/>
      <c r="AM433" s="19"/>
      <c r="AN433" s="19"/>
      <c r="AO433" s="19" t="e">
        <v>#N/A</v>
      </c>
      <c r="AP433" s="19" t="e">
        <v>#N/A</v>
      </c>
      <c r="AQ433" s="19" t="e">
        <v>#N/A</v>
      </c>
      <c r="AR433" s="19" t="e">
        <f>VLOOKUP(A433,#REF!,12,0)</f>
        <v>#REF!</v>
      </c>
      <c r="AS433" s="19" t="e">
        <f t="shared" si="36"/>
        <v>#REF!</v>
      </c>
      <c r="AX433" s="19" t="e">
        <v>#N/A</v>
      </c>
      <c r="AY433" s="19" t="b">
        <v>1</v>
      </c>
      <c r="AZ433" s="19">
        <v>2000</v>
      </c>
    </row>
    <row r="434" spans="1:52" s="10" customFormat="1" ht="15" hidden="1" customHeight="1">
      <c r="A434" s="19" t="s">
        <v>2974</v>
      </c>
      <c r="B434" s="19"/>
      <c r="C434" s="72">
        <f t="shared" si="32"/>
        <v>20217862890</v>
      </c>
      <c r="D434" s="11">
        <v>430</v>
      </c>
      <c r="E434" s="12" t="s">
        <v>25</v>
      </c>
      <c r="F434" s="12" t="s">
        <v>109</v>
      </c>
      <c r="G434" s="4" t="s">
        <v>114</v>
      </c>
      <c r="H434" s="4" t="s">
        <v>279</v>
      </c>
      <c r="I434" s="4" t="s">
        <v>982</v>
      </c>
      <c r="J434" s="12" t="s">
        <v>983</v>
      </c>
      <c r="K434" s="33" t="s">
        <v>1603</v>
      </c>
      <c r="L434" s="34" t="s">
        <v>1868</v>
      </c>
      <c r="M434" s="4" t="str">
        <f t="shared" si="33"/>
        <v>KUS-MAJHIPADA SINGJHAR SINAPALI</v>
      </c>
      <c r="N434" s="11" t="s">
        <v>26</v>
      </c>
      <c r="O434" s="11">
        <v>29</v>
      </c>
      <c r="P434" s="11">
        <v>1</v>
      </c>
      <c r="Q434" s="35" t="s">
        <v>26</v>
      </c>
      <c r="R434" s="3">
        <v>42836</v>
      </c>
      <c r="S434" s="3">
        <v>42766</v>
      </c>
      <c r="T434" s="3">
        <v>43031</v>
      </c>
      <c r="U434" s="11" t="s">
        <v>2291</v>
      </c>
      <c r="V434" s="11" t="s">
        <v>28</v>
      </c>
      <c r="W434" s="11" t="s">
        <v>29</v>
      </c>
      <c r="X434" s="16" t="s">
        <v>2189</v>
      </c>
      <c r="Y434" s="16" t="s">
        <v>2263</v>
      </c>
      <c r="Z434" s="16" t="s">
        <v>2271</v>
      </c>
      <c r="AA434" s="11" t="s">
        <v>2299</v>
      </c>
      <c r="AB434" s="3">
        <f t="shared" si="34"/>
        <v>42948</v>
      </c>
      <c r="AC434" s="3">
        <v>43004</v>
      </c>
      <c r="AD434" s="3">
        <f t="shared" si="35"/>
        <v>43336</v>
      </c>
      <c r="AE434" s="3">
        <v>43424</v>
      </c>
      <c r="AF434" s="11" t="s">
        <v>2293</v>
      </c>
      <c r="AG434" s="3">
        <v>43406</v>
      </c>
      <c r="AH434" s="3">
        <v>43433</v>
      </c>
      <c r="AI434" s="4" t="s">
        <v>2502</v>
      </c>
      <c r="AJ434" s="7"/>
      <c r="AK434" s="4" t="s">
        <v>2512</v>
      </c>
      <c r="AL434" s="19"/>
      <c r="AM434" s="19"/>
      <c r="AN434" s="19"/>
      <c r="AO434" s="19" t="e">
        <v>#N/A</v>
      </c>
      <c r="AP434" s="19" t="e">
        <v>#N/A</v>
      </c>
      <c r="AQ434" s="19" t="e">
        <v>#N/A</v>
      </c>
      <c r="AR434" s="19" t="e">
        <f>VLOOKUP(A434,#REF!,12,0)</f>
        <v>#REF!</v>
      </c>
      <c r="AS434" s="19" t="e">
        <f t="shared" si="36"/>
        <v>#REF!</v>
      </c>
      <c r="AX434" s="19" t="e">
        <v>#N/A</v>
      </c>
      <c r="AY434" s="19" t="b">
        <v>1</v>
      </c>
      <c r="AZ434" s="19">
        <v>3100</v>
      </c>
    </row>
    <row r="435" spans="1:52" ht="15" hidden="1" customHeight="1">
      <c r="A435" s="19" t="s">
        <v>2975</v>
      </c>
      <c r="C435" s="72">
        <f t="shared" si="32"/>
        <v>31957643716</v>
      </c>
      <c r="D435" s="11">
        <v>431</v>
      </c>
      <c r="E435" s="12" t="s">
        <v>25</v>
      </c>
      <c r="F435" s="12" t="s">
        <v>109</v>
      </c>
      <c r="G435" s="4" t="s">
        <v>114</v>
      </c>
      <c r="H435" s="4" t="s">
        <v>193</v>
      </c>
      <c r="I435" s="4" t="s">
        <v>984</v>
      </c>
      <c r="J435" s="12" t="s">
        <v>985</v>
      </c>
      <c r="K435" s="33" t="s">
        <v>1604</v>
      </c>
      <c r="L435" s="34" t="s">
        <v>1869</v>
      </c>
      <c r="M435" s="4" t="str">
        <f t="shared" si="33"/>
        <v>SINGJHAR-I SINGJHAR SINAPALI</v>
      </c>
      <c r="N435" s="11" t="s">
        <v>26</v>
      </c>
      <c r="O435" s="11">
        <v>25</v>
      </c>
      <c r="P435" s="11">
        <v>1</v>
      </c>
      <c r="Q435" s="35" t="s">
        <v>26</v>
      </c>
      <c r="R435" s="3">
        <v>42711</v>
      </c>
      <c r="S435" s="3">
        <v>42630</v>
      </c>
      <c r="T435" s="3">
        <v>42896</v>
      </c>
      <c r="U435" s="11" t="s">
        <v>2290</v>
      </c>
      <c r="V435" s="11" t="s">
        <v>28</v>
      </c>
      <c r="W435" s="11" t="s">
        <v>29</v>
      </c>
      <c r="X435" s="16" t="s">
        <v>2190</v>
      </c>
      <c r="Y435" s="16" t="s">
        <v>2263</v>
      </c>
      <c r="Z435" s="16" t="s">
        <v>2271</v>
      </c>
      <c r="AA435" s="11" t="s">
        <v>2299</v>
      </c>
      <c r="AB435" s="3">
        <f t="shared" si="34"/>
        <v>42812</v>
      </c>
      <c r="AC435" s="3">
        <v>43004</v>
      </c>
      <c r="AD435" s="3">
        <f t="shared" si="35"/>
        <v>43200</v>
      </c>
      <c r="AE435" s="3">
        <v>43325</v>
      </c>
      <c r="AF435" s="11" t="s">
        <v>2293</v>
      </c>
      <c r="AG435" s="3">
        <v>43433</v>
      </c>
      <c r="AH435" s="3">
        <v>43433</v>
      </c>
      <c r="AI435" s="4" t="s">
        <v>2502</v>
      </c>
      <c r="AJ435" s="7"/>
      <c r="AK435" s="4" t="s">
        <v>2512</v>
      </c>
      <c r="AO435" s="19" t="e">
        <v>#N/A</v>
      </c>
      <c r="AP435" s="19" t="e">
        <v>#N/A</v>
      </c>
      <c r="AQ435" s="19" t="e">
        <v>#N/A</v>
      </c>
      <c r="AR435" s="19" t="e">
        <f>VLOOKUP(A435,#REF!,12,0)</f>
        <v>#REF!</v>
      </c>
      <c r="AS435" s="19" t="e">
        <f t="shared" si="36"/>
        <v>#REF!</v>
      </c>
      <c r="AX435" s="19" t="e">
        <v>#N/A</v>
      </c>
      <c r="AY435" s="19" t="b">
        <v>1</v>
      </c>
      <c r="AZ435" s="19">
        <v>4200</v>
      </c>
    </row>
    <row r="436" spans="1:52" s="10" customFormat="1" ht="15" hidden="1" customHeight="1">
      <c r="A436" s="19" t="s">
        <v>2976</v>
      </c>
      <c r="B436" s="19"/>
      <c r="C436" s="72">
        <f t="shared" si="32"/>
        <v>32149438812</v>
      </c>
      <c r="D436" s="11">
        <v>432</v>
      </c>
      <c r="E436" s="12" t="s">
        <v>25</v>
      </c>
      <c r="F436" s="12" t="s">
        <v>109</v>
      </c>
      <c r="G436" s="4" t="s">
        <v>114</v>
      </c>
      <c r="H436" s="4" t="s">
        <v>280</v>
      </c>
      <c r="I436" s="4" t="s">
        <v>986</v>
      </c>
      <c r="J436" s="6" t="s">
        <v>987</v>
      </c>
      <c r="K436" s="14" t="s">
        <v>1605</v>
      </c>
      <c r="L436" s="15"/>
      <c r="M436" s="4" t="str">
        <f t="shared" si="33"/>
        <v>SONVARSA SINGJHAR SINAPALI</v>
      </c>
      <c r="N436" s="11" t="s">
        <v>26</v>
      </c>
      <c r="O436" s="11">
        <v>22</v>
      </c>
      <c r="P436" s="11">
        <v>1</v>
      </c>
      <c r="Q436" s="35" t="s">
        <v>26</v>
      </c>
      <c r="R436" s="3">
        <v>42797</v>
      </c>
      <c r="S436" s="3">
        <v>42709</v>
      </c>
      <c r="T436" s="3">
        <v>42976</v>
      </c>
      <c r="U436" s="11" t="s">
        <v>2290</v>
      </c>
      <c r="V436" s="11" t="s">
        <v>28</v>
      </c>
      <c r="W436" s="11" t="s">
        <v>29</v>
      </c>
      <c r="X436" s="16" t="s">
        <v>2191</v>
      </c>
      <c r="Y436" s="16" t="s">
        <v>2263</v>
      </c>
      <c r="Z436" s="16" t="s">
        <v>2271</v>
      </c>
      <c r="AA436" s="11" t="s">
        <v>2299</v>
      </c>
      <c r="AB436" s="3">
        <f t="shared" si="34"/>
        <v>42891</v>
      </c>
      <c r="AC436" s="21">
        <v>43004</v>
      </c>
      <c r="AD436" s="3">
        <f t="shared" si="35"/>
        <v>43279</v>
      </c>
      <c r="AE436" s="21">
        <v>43308</v>
      </c>
      <c r="AF436" s="11" t="s">
        <v>2293</v>
      </c>
      <c r="AG436" s="3">
        <v>43433</v>
      </c>
      <c r="AH436" s="3"/>
      <c r="AI436" s="4" t="s">
        <v>2502</v>
      </c>
      <c r="AJ436" s="7"/>
      <c r="AK436" s="4" t="s">
        <v>2491</v>
      </c>
      <c r="AL436" s="19"/>
      <c r="AM436" s="19"/>
      <c r="AN436" s="19"/>
      <c r="AO436" s="19" t="e">
        <v>#N/A</v>
      </c>
      <c r="AP436" s="19" t="e">
        <v>#N/A</v>
      </c>
      <c r="AQ436" s="19" t="e">
        <v>#N/A</v>
      </c>
      <c r="AR436" s="19" t="e">
        <f>VLOOKUP(A436,#REF!,12,0)</f>
        <v>#REF!</v>
      </c>
      <c r="AS436" s="19" t="e">
        <f t="shared" si="36"/>
        <v>#REF!</v>
      </c>
      <c r="AX436" s="19" t="e">
        <v>#N/A</v>
      </c>
      <c r="AY436" s="19" t="b">
        <v>1</v>
      </c>
      <c r="AZ436" s="19">
        <v>5300</v>
      </c>
    </row>
    <row r="437" spans="1:52" ht="15" hidden="1" customHeight="1">
      <c r="A437" s="19" t="s">
        <v>2977</v>
      </c>
      <c r="C437" s="72">
        <f t="shared" si="32"/>
        <v>32430941190</v>
      </c>
      <c r="D437" s="11">
        <v>433</v>
      </c>
      <c r="E437" s="12" t="s">
        <v>25</v>
      </c>
      <c r="F437" s="12" t="s">
        <v>109</v>
      </c>
      <c r="G437" s="4" t="s">
        <v>114</v>
      </c>
      <c r="H437" s="4" t="s">
        <v>281</v>
      </c>
      <c r="I437" s="4" t="s">
        <v>988</v>
      </c>
      <c r="J437" s="12" t="s">
        <v>989</v>
      </c>
      <c r="K437" s="33" t="s">
        <v>1606</v>
      </c>
      <c r="L437" s="34" t="s">
        <v>1870</v>
      </c>
      <c r="M437" s="4" t="str">
        <f t="shared" si="33"/>
        <v>KASEIPANI SINGJHAR SINAPALI</v>
      </c>
      <c r="N437" s="11" t="s">
        <v>26</v>
      </c>
      <c r="O437" s="11">
        <v>22</v>
      </c>
      <c r="P437" s="11">
        <v>1</v>
      </c>
      <c r="Q437" s="35" t="s">
        <v>26</v>
      </c>
      <c r="R437" s="3">
        <v>42720</v>
      </c>
      <c r="S437" s="3">
        <v>42658</v>
      </c>
      <c r="T437" s="3">
        <v>42926</v>
      </c>
      <c r="U437" s="11" t="s">
        <v>2291</v>
      </c>
      <c r="V437" s="11" t="s">
        <v>28</v>
      </c>
      <c r="W437" s="11" t="s">
        <v>29</v>
      </c>
      <c r="X437" s="16" t="s">
        <v>2192</v>
      </c>
      <c r="Y437" s="16" t="s">
        <v>2263</v>
      </c>
      <c r="Z437" s="11" t="s">
        <v>2271</v>
      </c>
      <c r="AA437" s="11" t="s">
        <v>2299</v>
      </c>
      <c r="AB437" s="3">
        <f t="shared" si="34"/>
        <v>42840</v>
      </c>
      <c r="AC437" s="3">
        <v>43004</v>
      </c>
      <c r="AD437" s="3">
        <f t="shared" si="35"/>
        <v>43228</v>
      </c>
      <c r="AE437" s="3">
        <v>43325</v>
      </c>
      <c r="AF437" s="11" t="s">
        <v>2293</v>
      </c>
      <c r="AG437" s="3">
        <v>43433</v>
      </c>
      <c r="AH437" s="3">
        <v>43433</v>
      </c>
      <c r="AI437" s="4" t="s">
        <v>2502</v>
      </c>
      <c r="AJ437" s="7"/>
      <c r="AK437" s="4" t="s">
        <v>2512</v>
      </c>
      <c r="AO437" s="19" t="e">
        <v>#N/A</v>
      </c>
      <c r="AP437" s="19" t="e">
        <v>#N/A</v>
      </c>
      <c r="AQ437" s="19" t="e">
        <v>#N/A</v>
      </c>
      <c r="AR437" s="19" t="e">
        <f>VLOOKUP(A437,#REF!,12,0)</f>
        <v>#REF!</v>
      </c>
      <c r="AS437" s="19" t="e">
        <f t="shared" si="36"/>
        <v>#REF!</v>
      </c>
      <c r="AX437" s="19" t="e">
        <v>#N/A</v>
      </c>
      <c r="AY437" s="19" t="b">
        <v>1</v>
      </c>
      <c r="AZ437" s="19">
        <v>6400</v>
      </c>
    </row>
    <row r="438" spans="1:52" ht="15" hidden="1" customHeight="1">
      <c r="A438" s="19" t="s">
        <v>2978</v>
      </c>
      <c r="C438" s="72">
        <f t="shared" si="32"/>
        <v>32451910338</v>
      </c>
      <c r="D438" s="11">
        <v>434</v>
      </c>
      <c r="E438" s="12" t="s">
        <v>25</v>
      </c>
      <c r="F438" s="12" t="s">
        <v>109</v>
      </c>
      <c r="G438" s="4" t="s">
        <v>114</v>
      </c>
      <c r="H438" s="4" t="s">
        <v>282</v>
      </c>
      <c r="I438" s="4" t="s">
        <v>990</v>
      </c>
      <c r="J438" s="12" t="s">
        <v>991</v>
      </c>
      <c r="K438" s="33" t="s">
        <v>1607</v>
      </c>
      <c r="L438" s="34" t="s">
        <v>1871</v>
      </c>
      <c r="M438" s="4" t="str">
        <f t="shared" si="33"/>
        <v>SIKABAHAL SINGJHAR SINAPALI</v>
      </c>
      <c r="N438" s="11" t="s">
        <v>26</v>
      </c>
      <c r="O438" s="11">
        <v>25</v>
      </c>
      <c r="P438" s="11">
        <v>1</v>
      </c>
      <c r="Q438" s="35" t="s">
        <v>26</v>
      </c>
      <c r="R438" s="3">
        <v>42808</v>
      </c>
      <c r="S438" s="3">
        <v>42731</v>
      </c>
      <c r="T438" s="3">
        <v>43000</v>
      </c>
      <c r="U438" s="11" t="s">
        <v>2290</v>
      </c>
      <c r="V438" s="11" t="s">
        <v>28</v>
      </c>
      <c r="W438" s="11" t="s">
        <v>29</v>
      </c>
      <c r="X438" s="16" t="s">
        <v>2193</v>
      </c>
      <c r="Y438" s="16" t="s">
        <v>2263</v>
      </c>
      <c r="Z438" s="16" t="s">
        <v>2271</v>
      </c>
      <c r="AA438" s="11" t="s">
        <v>2299</v>
      </c>
      <c r="AB438" s="3">
        <f t="shared" si="34"/>
        <v>42913</v>
      </c>
      <c r="AC438" s="3">
        <v>43004</v>
      </c>
      <c r="AD438" s="3">
        <f t="shared" si="35"/>
        <v>43301</v>
      </c>
      <c r="AE438" s="3">
        <v>43325</v>
      </c>
      <c r="AF438" s="11" t="s">
        <v>2293</v>
      </c>
      <c r="AG438" s="3">
        <v>43406</v>
      </c>
      <c r="AH438" s="3">
        <v>43433</v>
      </c>
      <c r="AI438" s="4" t="s">
        <v>2502</v>
      </c>
      <c r="AJ438" s="7"/>
      <c r="AK438" s="4" t="s">
        <v>2512</v>
      </c>
      <c r="AO438" s="19" t="e">
        <v>#N/A</v>
      </c>
      <c r="AP438" s="19" t="e">
        <v>#N/A</v>
      </c>
      <c r="AQ438" s="19" t="e">
        <v>#N/A</v>
      </c>
      <c r="AR438" s="19" t="e">
        <f>VLOOKUP(A438,#REF!,12,0)</f>
        <v>#REF!</v>
      </c>
      <c r="AS438" s="19" t="e">
        <f t="shared" si="36"/>
        <v>#REF!</v>
      </c>
      <c r="AX438" s="19" t="e">
        <v>#N/A</v>
      </c>
      <c r="AY438" s="19" t="b">
        <v>1</v>
      </c>
      <c r="AZ438" s="19">
        <v>7500</v>
      </c>
    </row>
    <row r="439" spans="1:52" ht="15" hidden="1" customHeight="1">
      <c r="A439" s="19" t="s">
        <v>2979</v>
      </c>
      <c r="C439" s="72">
        <f t="shared" si="32"/>
        <v>32453479748</v>
      </c>
      <c r="D439" s="11">
        <v>435</v>
      </c>
      <c r="E439" s="12" t="s">
        <v>25</v>
      </c>
      <c r="F439" s="12" t="s">
        <v>109</v>
      </c>
      <c r="G439" s="4" t="s">
        <v>114</v>
      </c>
      <c r="H439" s="4" t="s">
        <v>283</v>
      </c>
      <c r="I439" s="4" t="s">
        <v>932</v>
      </c>
      <c r="J439" s="6" t="s">
        <v>49</v>
      </c>
      <c r="K439" s="14" t="s">
        <v>1608</v>
      </c>
      <c r="L439" s="15" t="s">
        <v>1872</v>
      </c>
      <c r="M439" s="4" t="str">
        <f t="shared" si="33"/>
        <v>HALDIKHOL SINGJHAR SINAPALI</v>
      </c>
      <c r="N439" s="11" t="s">
        <v>26</v>
      </c>
      <c r="O439" s="11">
        <v>25</v>
      </c>
      <c r="P439" s="11">
        <v>1</v>
      </c>
      <c r="Q439" s="35" t="s">
        <v>26</v>
      </c>
      <c r="R439" s="3">
        <v>42669</v>
      </c>
      <c r="S439" s="3">
        <v>42585</v>
      </c>
      <c r="T439" s="3">
        <f>S439+255</f>
        <v>42840</v>
      </c>
      <c r="U439" s="11" t="s">
        <v>2291</v>
      </c>
      <c r="V439" s="11" t="s">
        <v>28</v>
      </c>
      <c r="W439" s="11" t="s">
        <v>29</v>
      </c>
      <c r="X439" s="16" t="s">
        <v>2194</v>
      </c>
      <c r="Y439" s="16" t="s">
        <v>2263</v>
      </c>
      <c r="Z439" s="16" t="s">
        <v>2271</v>
      </c>
      <c r="AA439" s="11" t="s">
        <v>2299</v>
      </c>
      <c r="AB439" s="3">
        <f t="shared" si="34"/>
        <v>42767</v>
      </c>
      <c r="AC439" s="21">
        <v>43004</v>
      </c>
      <c r="AD439" s="3">
        <f t="shared" si="35"/>
        <v>43155</v>
      </c>
      <c r="AE439" s="21">
        <v>43279</v>
      </c>
      <c r="AF439" s="4" t="s">
        <v>2293</v>
      </c>
      <c r="AG439" s="3">
        <v>43406</v>
      </c>
      <c r="AH439" s="3">
        <v>43433</v>
      </c>
      <c r="AI439" s="4" t="s">
        <v>2502</v>
      </c>
      <c r="AJ439" s="7"/>
      <c r="AK439" s="4" t="s">
        <v>2512</v>
      </c>
      <c r="AO439" s="19" t="e">
        <v>#N/A</v>
      </c>
      <c r="AP439" s="19" t="e">
        <v>#N/A</v>
      </c>
      <c r="AQ439" s="19" t="e">
        <v>#N/A</v>
      </c>
      <c r="AR439" s="19" t="e">
        <f>VLOOKUP(A439,#REF!,12,0)</f>
        <v>#REF!</v>
      </c>
      <c r="AS439" s="19" t="e">
        <f t="shared" si="36"/>
        <v>#REF!</v>
      </c>
      <c r="AX439" s="19" t="e">
        <v>#N/A</v>
      </c>
      <c r="AY439" s="19" t="b">
        <v>1</v>
      </c>
      <c r="AZ439" s="19">
        <v>8600</v>
      </c>
    </row>
    <row r="440" spans="1:52" ht="15" hidden="1" customHeight="1">
      <c r="A440" s="19" t="s">
        <v>2980</v>
      </c>
      <c r="C440" s="72">
        <f t="shared" si="32"/>
        <v>32473305564</v>
      </c>
      <c r="D440" s="11">
        <v>436</v>
      </c>
      <c r="E440" s="12" t="s">
        <v>25</v>
      </c>
      <c r="F440" s="12" t="s">
        <v>109</v>
      </c>
      <c r="G440" s="4" t="s">
        <v>114</v>
      </c>
      <c r="H440" s="4" t="s">
        <v>193</v>
      </c>
      <c r="I440" s="4" t="s">
        <v>992</v>
      </c>
      <c r="J440" s="12" t="s">
        <v>993</v>
      </c>
      <c r="K440" s="33" t="s">
        <v>1609</v>
      </c>
      <c r="L440" s="34" t="s">
        <v>1873</v>
      </c>
      <c r="M440" s="4" t="str">
        <f t="shared" si="33"/>
        <v>SINGJHAR-I SINGJHAR SINAPALI</v>
      </c>
      <c r="N440" s="11" t="s">
        <v>26</v>
      </c>
      <c r="O440" s="11">
        <v>25</v>
      </c>
      <c r="P440" s="11">
        <v>1</v>
      </c>
      <c r="Q440" s="35" t="s">
        <v>26</v>
      </c>
      <c r="R440" s="3">
        <v>42853</v>
      </c>
      <c r="S440" s="3">
        <v>42794</v>
      </c>
      <c r="T440" s="3">
        <v>43065</v>
      </c>
      <c r="U440" s="11" t="s">
        <v>2290</v>
      </c>
      <c r="V440" s="11" t="s">
        <v>28</v>
      </c>
      <c r="W440" s="11" t="s">
        <v>29</v>
      </c>
      <c r="X440" s="16" t="s">
        <v>2195</v>
      </c>
      <c r="Y440" s="16" t="s">
        <v>2263</v>
      </c>
      <c r="Z440" s="16" t="s">
        <v>2271</v>
      </c>
      <c r="AA440" s="11" t="s">
        <v>2299</v>
      </c>
      <c r="AB440" s="3">
        <f t="shared" si="34"/>
        <v>42976</v>
      </c>
      <c r="AC440" s="3">
        <v>43004</v>
      </c>
      <c r="AD440" s="3">
        <f t="shared" si="35"/>
        <v>43364</v>
      </c>
      <c r="AE440" s="3">
        <v>43409</v>
      </c>
      <c r="AF440" s="11" t="s">
        <v>2293</v>
      </c>
      <c r="AG440" s="3">
        <v>43433</v>
      </c>
      <c r="AH440" s="3">
        <v>43433</v>
      </c>
      <c r="AI440" s="4" t="s">
        <v>2502</v>
      </c>
      <c r="AJ440" s="7"/>
      <c r="AK440" s="4" t="s">
        <v>2512</v>
      </c>
      <c r="AO440" s="19" t="e">
        <v>#N/A</v>
      </c>
      <c r="AP440" s="19" t="e">
        <v>#N/A</v>
      </c>
      <c r="AQ440" s="19" t="e">
        <v>#N/A</v>
      </c>
      <c r="AR440" s="19" t="e">
        <f>VLOOKUP(A440,#REF!,12,0)</f>
        <v>#REF!</v>
      </c>
      <c r="AS440" s="19" t="e">
        <f t="shared" si="36"/>
        <v>#REF!</v>
      </c>
      <c r="AX440" s="19" t="e">
        <v>#N/A</v>
      </c>
      <c r="AY440" s="19" t="b">
        <v>1</v>
      </c>
      <c r="AZ440" s="19">
        <v>9700</v>
      </c>
    </row>
    <row r="441" spans="1:52" s="10" customFormat="1" ht="15" hidden="1" customHeight="1">
      <c r="A441" s="19" t="s">
        <v>2981</v>
      </c>
      <c r="B441" s="19"/>
      <c r="C441" s="72">
        <f t="shared" si="32"/>
        <v>32835387219</v>
      </c>
      <c r="D441" s="11">
        <v>437</v>
      </c>
      <c r="E441" s="12" t="s">
        <v>25</v>
      </c>
      <c r="F441" s="12" t="s">
        <v>109</v>
      </c>
      <c r="G441" s="4" t="s">
        <v>114</v>
      </c>
      <c r="H441" s="4" t="s">
        <v>284</v>
      </c>
      <c r="I441" s="4" t="s">
        <v>533</v>
      </c>
      <c r="J441" s="6" t="s">
        <v>994</v>
      </c>
      <c r="K441" s="14" t="s">
        <v>1610</v>
      </c>
      <c r="L441" s="15"/>
      <c r="M441" s="4" t="str">
        <f t="shared" si="33"/>
        <v>CHINAGUNPADA SINGJHAR SINAPALI</v>
      </c>
      <c r="N441" s="11" t="s">
        <v>26</v>
      </c>
      <c r="O441" s="11">
        <v>24</v>
      </c>
      <c r="P441" s="11">
        <v>1</v>
      </c>
      <c r="Q441" s="35" t="s">
        <v>26</v>
      </c>
      <c r="R441" s="3">
        <v>42576</v>
      </c>
      <c r="S441" s="3">
        <v>42449</v>
      </c>
      <c r="T441" s="3">
        <f>S441+255</f>
        <v>42704</v>
      </c>
      <c r="U441" s="11" t="s">
        <v>2290</v>
      </c>
      <c r="V441" s="11" t="s">
        <v>28</v>
      </c>
      <c r="W441" s="11" t="s">
        <v>29</v>
      </c>
      <c r="X441" s="16" t="s">
        <v>2196</v>
      </c>
      <c r="Y441" s="16" t="s">
        <v>2263</v>
      </c>
      <c r="Z441" s="11" t="s">
        <v>2271</v>
      </c>
      <c r="AA441" s="11" t="s">
        <v>2299</v>
      </c>
      <c r="AB441" s="3">
        <f t="shared" si="34"/>
        <v>42631</v>
      </c>
      <c r="AC441" s="21">
        <v>43004</v>
      </c>
      <c r="AD441" s="3">
        <f t="shared" si="35"/>
        <v>43019</v>
      </c>
      <c r="AE441" s="21">
        <v>43279</v>
      </c>
      <c r="AF441" s="4" t="s">
        <v>2293</v>
      </c>
      <c r="AG441" s="3">
        <v>43433</v>
      </c>
      <c r="AH441" s="3">
        <v>43406</v>
      </c>
      <c r="AI441" s="4" t="s">
        <v>2502</v>
      </c>
      <c r="AJ441" s="7"/>
      <c r="AK441" s="4" t="s">
        <v>2512</v>
      </c>
      <c r="AL441" s="19"/>
      <c r="AM441" s="19"/>
      <c r="AN441" s="19"/>
      <c r="AO441" s="19" t="e">
        <v>#N/A</v>
      </c>
      <c r="AP441" s="19" t="e">
        <v>#N/A</v>
      </c>
      <c r="AQ441" s="19" t="e">
        <v>#N/A</v>
      </c>
      <c r="AR441" s="19" t="e">
        <f>VLOOKUP(A441,#REF!,12,0)</f>
        <v>#REF!</v>
      </c>
      <c r="AS441" s="19" t="e">
        <f t="shared" si="36"/>
        <v>#REF!</v>
      </c>
      <c r="AX441" s="19" t="e">
        <v>#N/A</v>
      </c>
      <c r="AY441" s="19" t="b">
        <v>1</v>
      </c>
      <c r="AZ441" s="19">
        <v>800</v>
      </c>
    </row>
    <row r="442" spans="1:52" s="10" customFormat="1" ht="15" hidden="1" customHeight="1">
      <c r="A442" s="19" t="s">
        <v>2982</v>
      </c>
      <c r="B442" s="19"/>
      <c r="C442" s="72">
        <f t="shared" si="32"/>
        <v>32853621612</v>
      </c>
      <c r="D442" s="11">
        <v>438</v>
      </c>
      <c r="E442" s="12" t="s">
        <v>25</v>
      </c>
      <c r="F442" s="12" t="s">
        <v>109</v>
      </c>
      <c r="G442" s="4" t="s">
        <v>114</v>
      </c>
      <c r="H442" s="4" t="s">
        <v>199</v>
      </c>
      <c r="I442" s="4" t="s">
        <v>995</v>
      </c>
      <c r="J442" s="6" t="s">
        <v>996</v>
      </c>
      <c r="K442" s="14" t="s">
        <v>1611</v>
      </c>
      <c r="L442" s="15" t="s">
        <v>1874</v>
      </c>
      <c r="M442" s="4" t="str">
        <f t="shared" si="33"/>
        <v>SNJ-MAJHIPADA SINGJHAR SINAPALI</v>
      </c>
      <c r="N442" s="11" t="s">
        <v>26</v>
      </c>
      <c r="O442" s="11">
        <v>25</v>
      </c>
      <c r="P442" s="11">
        <v>1</v>
      </c>
      <c r="Q442" s="35" t="s">
        <v>26</v>
      </c>
      <c r="R442" s="3">
        <v>42659</v>
      </c>
      <c r="S442" s="3">
        <v>42598</v>
      </c>
      <c r="T442" s="3">
        <f>S442+255</f>
        <v>42853</v>
      </c>
      <c r="U442" s="11" t="s">
        <v>2291</v>
      </c>
      <c r="V442" s="11" t="s">
        <v>28</v>
      </c>
      <c r="W442" s="11" t="s">
        <v>29</v>
      </c>
      <c r="X442" s="16" t="s">
        <v>2197</v>
      </c>
      <c r="Y442" s="16" t="s">
        <v>2263</v>
      </c>
      <c r="Z442" s="16" t="s">
        <v>2271</v>
      </c>
      <c r="AA442" s="11" t="s">
        <v>2299</v>
      </c>
      <c r="AB442" s="3">
        <f t="shared" si="34"/>
        <v>42780</v>
      </c>
      <c r="AC442" s="21">
        <v>43004</v>
      </c>
      <c r="AD442" s="3">
        <f t="shared" si="35"/>
        <v>43168</v>
      </c>
      <c r="AE442" s="21">
        <v>43279</v>
      </c>
      <c r="AF442" s="4" t="s">
        <v>2293</v>
      </c>
      <c r="AG442" s="3">
        <v>43433</v>
      </c>
      <c r="AH442" s="3">
        <v>43433</v>
      </c>
      <c r="AI442" s="4" t="s">
        <v>2502</v>
      </c>
      <c r="AJ442" s="7"/>
      <c r="AK442" s="4" t="s">
        <v>2512</v>
      </c>
      <c r="AL442" s="19"/>
      <c r="AM442" s="19"/>
      <c r="AN442" s="19"/>
      <c r="AO442" s="19" t="e">
        <v>#N/A</v>
      </c>
      <c r="AP442" s="19" t="e">
        <v>#N/A</v>
      </c>
      <c r="AQ442" s="19" t="e">
        <v>#N/A</v>
      </c>
      <c r="AR442" s="19" t="e">
        <f>VLOOKUP(A442,#REF!,12,0)</f>
        <v>#REF!</v>
      </c>
      <c r="AS442" s="19" t="e">
        <f t="shared" si="36"/>
        <v>#REF!</v>
      </c>
      <c r="AX442" s="19" t="e">
        <v>#N/A</v>
      </c>
      <c r="AY442" s="19" t="b">
        <v>1</v>
      </c>
      <c r="AZ442" s="19">
        <v>1900</v>
      </c>
    </row>
    <row r="443" spans="1:52" s="10" customFormat="1" ht="15" hidden="1" customHeight="1">
      <c r="A443" s="19" t="s">
        <v>2983</v>
      </c>
      <c r="B443" s="19"/>
      <c r="C443" s="72">
        <f t="shared" si="32"/>
        <v>32875637672</v>
      </c>
      <c r="D443" s="11">
        <v>439</v>
      </c>
      <c r="E443" s="12" t="s">
        <v>25</v>
      </c>
      <c r="F443" s="12" t="s">
        <v>109</v>
      </c>
      <c r="G443" s="4" t="s">
        <v>114</v>
      </c>
      <c r="H443" s="4" t="s">
        <v>196</v>
      </c>
      <c r="I443" s="4" t="s">
        <v>997</v>
      </c>
      <c r="J443" s="12" t="s">
        <v>998</v>
      </c>
      <c r="K443" s="33" t="s">
        <v>1612</v>
      </c>
      <c r="L443" s="34" t="s">
        <v>1875</v>
      </c>
      <c r="M443" s="4" t="str">
        <f t="shared" si="33"/>
        <v>PENDREN SINGJHAR SINAPALI</v>
      </c>
      <c r="N443" s="11" t="s">
        <v>26</v>
      </c>
      <c r="O443" s="11">
        <v>22</v>
      </c>
      <c r="P443" s="11">
        <v>1</v>
      </c>
      <c r="Q443" s="35" t="s">
        <v>26</v>
      </c>
      <c r="R443" s="3">
        <v>42738</v>
      </c>
      <c r="S443" s="3">
        <v>42673</v>
      </c>
      <c r="T443" s="3">
        <v>42947</v>
      </c>
      <c r="U443" s="11" t="s">
        <v>2291</v>
      </c>
      <c r="V443" s="11" t="s">
        <v>28</v>
      </c>
      <c r="W443" s="11" t="s">
        <v>29</v>
      </c>
      <c r="X443" s="16" t="s">
        <v>2198</v>
      </c>
      <c r="Y443" s="16" t="s">
        <v>2263</v>
      </c>
      <c r="Z443" s="16" t="s">
        <v>2271</v>
      </c>
      <c r="AA443" s="11" t="s">
        <v>2299</v>
      </c>
      <c r="AB443" s="3">
        <f t="shared" si="34"/>
        <v>42855</v>
      </c>
      <c r="AC443" s="3">
        <v>43004</v>
      </c>
      <c r="AD443" s="3">
        <f t="shared" si="35"/>
        <v>43243</v>
      </c>
      <c r="AE443" s="3">
        <v>43325</v>
      </c>
      <c r="AF443" s="11" t="s">
        <v>2293</v>
      </c>
      <c r="AG443" s="3">
        <v>43433</v>
      </c>
      <c r="AH443" s="3">
        <v>43406</v>
      </c>
      <c r="AI443" s="4" t="s">
        <v>2502</v>
      </c>
      <c r="AJ443" s="7"/>
      <c r="AK443" s="4" t="s">
        <v>2512</v>
      </c>
      <c r="AL443" s="19"/>
      <c r="AM443" s="19"/>
      <c r="AN443" s="19"/>
      <c r="AO443" s="19" t="e">
        <v>#N/A</v>
      </c>
      <c r="AP443" s="19" t="e">
        <v>#N/A</v>
      </c>
      <c r="AQ443" s="19" t="e">
        <v>#N/A</v>
      </c>
      <c r="AR443" s="19" t="e">
        <f>VLOOKUP(A443,#REF!,12,0)</f>
        <v>#REF!</v>
      </c>
      <c r="AS443" s="19" t="e">
        <f t="shared" si="36"/>
        <v>#REF!</v>
      </c>
      <c r="AX443" s="19" t="e">
        <v>#N/A</v>
      </c>
      <c r="AY443" s="19" t="b">
        <v>1</v>
      </c>
      <c r="AZ443" s="19">
        <v>3000</v>
      </c>
    </row>
    <row r="444" spans="1:52" s="10" customFormat="1" ht="15" hidden="1" customHeight="1">
      <c r="A444" s="19" t="s">
        <v>2984</v>
      </c>
      <c r="B444" s="19"/>
      <c r="C444" s="72">
        <f t="shared" si="32"/>
        <v>32945852965</v>
      </c>
      <c r="D444" s="11">
        <v>440</v>
      </c>
      <c r="E444" s="12" t="s">
        <v>25</v>
      </c>
      <c r="F444" s="12" t="s">
        <v>109</v>
      </c>
      <c r="G444" s="4" t="s">
        <v>114</v>
      </c>
      <c r="H444" s="4" t="s">
        <v>196</v>
      </c>
      <c r="I444" s="4" t="s">
        <v>999</v>
      </c>
      <c r="J444" s="6" t="s">
        <v>1000</v>
      </c>
      <c r="K444" s="14" t="s">
        <v>1613</v>
      </c>
      <c r="L444" s="15" t="s">
        <v>1876</v>
      </c>
      <c r="M444" s="4" t="str">
        <f t="shared" si="33"/>
        <v>PENDREN SINGJHAR SINAPALI</v>
      </c>
      <c r="N444" s="11" t="s">
        <v>26</v>
      </c>
      <c r="O444" s="11">
        <v>25</v>
      </c>
      <c r="P444" s="11">
        <v>1</v>
      </c>
      <c r="Q444" s="35" t="s">
        <v>26</v>
      </c>
      <c r="R444" s="3">
        <v>42619</v>
      </c>
      <c r="S444" s="3">
        <v>42552</v>
      </c>
      <c r="T444" s="3">
        <v>42826</v>
      </c>
      <c r="U444" s="11" t="s">
        <v>2291</v>
      </c>
      <c r="V444" s="11" t="s">
        <v>28</v>
      </c>
      <c r="W444" s="11" t="s">
        <v>29</v>
      </c>
      <c r="X444" s="16" t="s">
        <v>2199</v>
      </c>
      <c r="Y444" s="11" t="s">
        <v>2263</v>
      </c>
      <c r="Z444" s="11" t="s">
        <v>2271</v>
      </c>
      <c r="AA444" s="11" t="s">
        <v>2299</v>
      </c>
      <c r="AB444" s="3">
        <f t="shared" si="34"/>
        <v>42734</v>
      </c>
      <c r="AC444" s="21">
        <v>43004</v>
      </c>
      <c r="AD444" s="3">
        <f t="shared" si="35"/>
        <v>43122</v>
      </c>
      <c r="AE444" s="18">
        <v>43188</v>
      </c>
      <c r="AF444" s="4" t="s">
        <v>2293</v>
      </c>
      <c r="AG444" s="3">
        <v>43433</v>
      </c>
      <c r="AH444" s="3">
        <v>43433</v>
      </c>
      <c r="AI444" s="4" t="s">
        <v>2502</v>
      </c>
      <c r="AJ444" s="7"/>
      <c r="AK444" s="4" t="s">
        <v>2512</v>
      </c>
      <c r="AL444" s="19"/>
      <c r="AM444" s="19"/>
      <c r="AN444" s="19"/>
      <c r="AO444" s="19" t="e">
        <v>#N/A</v>
      </c>
      <c r="AP444" s="19" t="e">
        <v>#N/A</v>
      </c>
      <c r="AQ444" s="19" t="e">
        <v>#N/A</v>
      </c>
      <c r="AR444" s="19" t="e">
        <f>VLOOKUP(A444,#REF!,12,0)</f>
        <v>#REF!</v>
      </c>
      <c r="AS444" s="19" t="e">
        <f t="shared" si="36"/>
        <v>#REF!</v>
      </c>
      <c r="AX444" s="19" t="e">
        <v>#N/A</v>
      </c>
      <c r="AY444" s="19" t="b">
        <v>1</v>
      </c>
      <c r="AZ444" s="19">
        <v>4100</v>
      </c>
    </row>
    <row r="445" spans="1:52" s="10" customFormat="1" ht="15" hidden="1" customHeight="1">
      <c r="A445" s="19" t="s">
        <v>2985</v>
      </c>
      <c r="B445" s="19"/>
      <c r="C445" s="72">
        <f t="shared" si="32"/>
        <v>33103200169</v>
      </c>
      <c r="D445" s="11">
        <v>441</v>
      </c>
      <c r="E445" s="12" t="s">
        <v>25</v>
      </c>
      <c r="F445" s="12" t="s">
        <v>109</v>
      </c>
      <c r="G445" s="4" t="s">
        <v>114</v>
      </c>
      <c r="H445" s="4" t="s">
        <v>195</v>
      </c>
      <c r="I445" s="4" t="s">
        <v>1001</v>
      </c>
      <c r="J445" s="12" t="s">
        <v>1002</v>
      </c>
      <c r="K445" s="33" t="s">
        <v>1614</v>
      </c>
      <c r="L445" s="34" t="s">
        <v>1877</v>
      </c>
      <c r="M445" s="4" t="str">
        <f t="shared" si="33"/>
        <v>ANTIPADA SINGJHAR SINAPALI</v>
      </c>
      <c r="N445" s="11" t="s">
        <v>26</v>
      </c>
      <c r="O445" s="11">
        <v>24</v>
      </c>
      <c r="P445" s="11">
        <v>1</v>
      </c>
      <c r="Q445" s="35" t="s">
        <v>26</v>
      </c>
      <c r="R445" s="3">
        <v>42850</v>
      </c>
      <c r="S445" s="3">
        <v>42783</v>
      </c>
      <c r="T445" s="3">
        <v>43049</v>
      </c>
      <c r="U445" s="11" t="s">
        <v>2291</v>
      </c>
      <c r="V445" s="11" t="s">
        <v>28</v>
      </c>
      <c r="W445" s="11" t="s">
        <v>29</v>
      </c>
      <c r="X445" s="16" t="s">
        <v>2200</v>
      </c>
      <c r="Y445" s="16" t="s">
        <v>2263</v>
      </c>
      <c r="Z445" s="16" t="s">
        <v>2271</v>
      </c>
      <c r="AA445" s="11" t="s">
        <v>2299</v>
      </c>
      <c r="AB445" s="3">
        <f t="shared" si="34"/>
        <v>42965</v>
      </c>
      <c r="AC445" s="3">
        <v>43004</v>
      </c>
      <c r="AD445" s="3">
        <f t="shared" si="35"/>
        <v>43353</v>
      </c>
      <c r="AE445" s="3">
        <v>43409</v>
      </c>
      <c r="AF445" s="11" t="s">
        <v>2293</v>
      </c>
      <c r="AG445" s="3">
        <v>43433</v>
      </c>
      <c r="AH445" s="3">
        <v>43433</v>
      </c>
      <c r="AI445" s="4" t="s">
        <v>2502</v>
      </c>
      <c r="AJ445" s="7"/>
      <c r="AK445" s="4" t="s">
        <v>2512</v>
      </c>
      <c r="AL445" s="19"/>
      <c r="AM445" s="19"/>
      <c r="AN445" s="19"/>
      <c r="AO445" s="19" t="e">
        <v>#N/A</v>
      </c>
      <c r="AP445" s="19" t="e">
        <v>#N/A</v>
      </c>
      <c r="AQ445" s="19" t="e">
        <v>#N/A</v>
      </c>
      <c r="AR445" s="19" t="e">
        <f>VLOOKUP(A445,#REF!,12,0)</f>
        <v>#REF!</v>
      </c>
      <c r="AS445" s="19" t="e">
        <f t="shared" si="36"/>
        <v>#REF!</v>
      </c>
      <c r="AX445" s="19" t="e">
        <v>#N/A</v>
      </c>
      <c r="AY445" s="19" t="b">
        <v>1</v>
      </c>
      <c r="AZ445" s="19">
        <v>5200</v>
      </c>
    </row>
    <row r="446" spans="1:52" s="10" customFormat="1" ht="15" hidden="1" customHeight="1">
      <c r="A446" s="19" t="s">
        <v>2986</v>
      </c>
      <c r="B446" s="19"/>
      <c r="C446" s="72">
        <f t="shared" si="32"/>
        <v>33524022527</v>
      </c>
      <c r="D446" s="11">
        <v>442</v>
      </c>
      <c r="E446" s="12" t="s">
        <v>25</v>
      </c>
      <c r="F446" s="12" t="s">
        <v>109</v>
      </c>
      <c r="G446" s="4" t="s">
        <v>114</v>
      </c>
      <c r="H446" s="4" t="s">
        <v>279</v>
      </c>
      <c r="I446" s="4" t="s">
        <v>1003</v>
      </c>
      <c r="J446" s="12" t="s">
        <v>1004</v>
      </c>
      <c r="K446" s="33" t="s">
        <v>1615</v>
      </c>
      <c r="L446" s="34" t="s">
        <v>1878</v>
      </c>
      <c r="M446" s="4" t="str">
        <f t="shared" si="33"/>
        <v>KUS-MAJHIPADA SINGJHAR SINAPALI</v>
      </c>
      <c r="N446" s="11" t="s">
        <v>26</v>
      </c>
      <c r="O446" s="11">
        <v>24</v>
      </c>
      <c r="P446" s="11">
        <v>1</v>
      </c>
      <c r="Q446" s="35" t="s">
        <v>26</v>
      </c>
      <c r="R446" s="3">
        <v>42801</v>
      </c>
      <c r="S446" s="3">
        <v>42729</v>
      </c>
      <c r="T446" s="3">
        <v>42996</v>
      </c>
      <c r="U446" s="11" t="s">
        <v>2291</v>
      </c>
      <c r="V446" s="11" t="s">
        <v>28</v>
      </c>
      <c r="W446" s="11" t="s">
        <v>29</v>
      </c>
      <c r="X446" s="16" t="s">
        <v>2201</v>
      </c>
      <c r="Y446" s="16" t="s">
        <v>2263</v>
      </c>
      <c r="Z446" s="16" t="s">
        <v>2271</v>
      </c>
      <c r="AA446" s="11" t="s">
        <v>2299</v>
      </c>
      <c r="AB446" s="3">
        <f t="shared" si="34"/>
        <v>42911</v>
      </c>
      <c r="AC446" s="3">
        <v>43004</v>
      </c>
      <c r="AD446" s="3">
        <f t="shared" si="35"/>
        <v>43299</v>
      </c>
      <c r="AE446" s="3">
        <v>43424</v>
      </c>
      <c r="AF446" s="11" t="s">
        <v>2293</v>
      </c>
      <c r="AG446" s="3">
        <v>43406</v>
      </c>
      <c r="AH446" s="3">
        <v>43433</v>
      </c>
      <c r="AI446" s="4" t="s">
        <v>2502</v>
      </c>
      <c r="AJ446" s="7"/>
      <c r="AK446" s="4" t="s">
        <v>2512</v>
      </c>
      <c r="AL446" s="19"/>
      <c r="AM446" s="19"/>
      <c r="AN446" s="19"/>
      <c r="AO446" s="19" t="e">
        <v>#N/A</v>
      </c>
      <c r="AP446" s="19" t="e">
        <v>#N/A</v>
      </c>
      <c r="AQ446" s="19" t="e">
        <v>#N/A</v>
      </c>
      <c r="AR446" s="19" t="e">
        <f>VLOOKUP(A446,#REF!,12,0)</f>
        <v>#REF!</v>
      </c>
      <c r="AS446" s="19" t="e">
        <f t="shared" si="36"/>
        <v>#REF!</v>
      </c>
      <c r="AX446" s="19" t="e">
        <v>#N/A</v>
      </c>
      <c r="AY446" s="19" t="b">
        <v>1</v>
      </c>
      <c r="AZ446" s="19">
        <v>6300</v>
      </c>
    </row>
    <row r="447" spans="1:52" s="10" customFormat="1" ht="15" hidden="1" customHeight="1">
      <c r="A447" s="19" t="s">
        <v>2987</v>
      </c>
      <c r="B447" s="19"/>
      <c r="C447" s="72">
        <f t="shared" si="32"/>
        <v>33585737736</v>
      </c>
      <c r="D447" s="11">
        <v>443</v>
      </c>
      <c r="E447" s="12" t="s">
        <v>25</v>
      </c>
      <c r="F447" s="12" t="s">
        <v>109</v>
      </c>
      <c r="G447" s="4" t="s">
        <v>114</v>
      </c>
      <c r="H447" s="4" t="s">
        <v>195</v>
      </c>
      <c r="I447" s="4" t="s">
        <v>1005</v>
      </c>
      <c r="J447" s="12" t="s">
        <v>1006</v>
      </c>
      <c r="K447" s="33" t="s">
        <v>1616</v>
      </c>
      <c r="L447" s="34" t="s">
        <v>1879</v>
      </c>
      <c r="M447" s="4" t="str">
        <f t="shared" si="33"/>
        <v>ANTIPADA SINGJHAR SINAPALI</v>
      </c>
      <c r="N447" s="11" t="s">
        <v>26</v>
      </c>
      <c r="O447" s="11">
        <v>22</v>
      </c>
      <c r="P447" s="11">
        <v>1</v>
      </c>
      <c r="Q447" s="35" t="s">
        <v>26</v>
      </c>
      <c r="R447" s="3">
        <v>42731</v>
      </c>
      <c r="S447" s="3">
        <v>42667</v>
      </c>
      <c r="T447" s="3">
        <v>42935</v>
      </c>
      <c r="U447" s="11" t="s">
        <v>2291</v>
      </c>
      <c r="V447" s="11" t="s">
        <v>28</v>
      </c>
      <c r="W447" s="11" t="s">
        <v>29</v>
      </c>
      <c r="X447" s="16" t="s">
        <v>2202</v>
      </c>
      <c r="Y447" s="16" t="s">
        <v>2263</v>
      </c>
      <c r="Z447" s="16" t="s">
        <v>2271</v>
      </c>
      <c r="AA447" s="11" t="s">
        <v>2299</v>
      </c>
      <c r="AB447" s="3">
        <f t="shared" si="34"/>
        <v>42849</v>
      </c>
      <c r="AC447" s="3">
        <v>43004</v>
      </c>
      <c r="AD447" s="3">
        <f t="shared" si="35"/>
        <v>43237</v>
      </c>
      <c r="AE447" s="3">
        <v>43325</v>
      </c>
      <c r="AF447" s="11" t="s">
        <v>2293</v>
      </c>
      <c r="AG447" s="3">
        <v>43433</v>
      </c>
      <c r="AH447" s="3">
        <v>43433</v>
      </c>
      <c r="AI447" s="4" t="s">
        <v>2502</v>
      </c>
      <c r="AJ447" s="7"/>
      <c r="AK447" s="4" t="s">
        <v>2512</v>
      </c>
      <c r="AL447" s="19"/>
      <c r="AM447" s="19"/>
      <c r="AN447" s="19"/>
      <c r="AO447" s="19" t="e">
        <v>#N/A</v>
      </c>
      <c r="AP447" s="19" t="e">
        <v>#N/A</v>
      </c>
      <c r="AQ447" s="19" t="e">
        <v>#N/A</v>
      </c>
      <c r="AR447" s="19" t="e">
        <f>VLOOKUP(A447,#REF!,12,0)</f>
        <v>#REF!</v>
      </c>
      <c r="AS447" s="19" t="e">
        <f t="shared" si="36"/>
        <v>#REF!</v>
      </c>
      <c r="AX447" s="19" t="e">
        <v>#N/A</v>
      </c>
      <c r="AY447" s="19" t="b">
        <v>1</v>
      </c>
      <c r="AZ447" s="19">
        <v>7400</v>
      </c>
    </row>
    <row r="448" spans="1:52" s="10" customFormat="1" ht="15" hidden="1" customHeight="1">
      <c r="A448" s="19" t="s">
        <v>2988</v>
      </c>
      <c r="B448" s="19"/>
      <c r="C448" s="72">
        <f t="shared" si="32"/>
        <v>34061520540</v>
      </c>
      <c r="D448" s="11">
        <v>444</v>
      </c>
      <c r="E448" s="12" t="s">
        <v>25</v>
      </c>
      <c r="F448" s="12" t="s">
        <v>109</v>
      </c>
      <c r="G448" s="4" t="s">
        <v>114</v>
      </c>
      <c r="H448" s="4" t="s">
        <v>285</v>
      </c>
      <c r="I448" s="4" t="s">
        <v>1007</v>
      </c>
      <c r="J448" s="12" t="s">
        <v>1008</v>
      </c>
      <c r="K448" s="33" t="s">
        <v>1617</v>
      </c>
      <c r="L448" s="34" t="s">
        <v>1880</v>
      </c>
      <c r="M448" s="4" t="str">
        <f t="shared" si="33"/>
        <v>KODOBEDA SINGJHAR SINAPALI</v>
      </c>
      <c r="N448" s="11" t="s">
        <v>26</v>
      </c>
      <c r="O448" s="11">
        <v>23</v>
      </c>
      <c r="P448" s="11">
        <v>1</v>
      </c>
      <c r="Q448" s="35" t="s">
        <v>26</v>
      </c>
      <c r="R448" s="3">
        <v>42856</v>
      </c>
      <c r="S448" s="3">
        <v>42756</v>
      </c>
      <c r="T448" s="3">
        <f>S448+298</f>
        <v>43054</v>
      </c>
      <c r="U448" s="11" t="s">
        <v>2291</v>
      </c>
      <c r="V448" s="11" t="s">
        <v>28</v>
      </c>
      <c r="W448" s="11" t="s">
        <v>29</v>
      </c>
      <c r="X448" s="16" t="s">
        <v>2203</v>
      </c>
      <c r="Y448" s="16" t="s">
        <v>2263</v>
      </c>
      <c r="Z448" s="16" t="s">
        <v>2271</v>
      </c>
      <c r="AA448" s="11" t="s">
        <v>2299</v>
      </c>
      <c r="AB448" s="3">
        <f t="shared" si="34"/>
        <v>42938</v>
      </c>
      <c r="AC448" s="3">
        <v>43004</v>
      </c>
      <c r="AD448" s="3">
        <f t="shared" si="35"/>
        <v>43326</v>
      </c>
      <c r="AE448" s="3">
        <v>43406</v>
      </c>
      <c r="AF448" s="11" t="s">
        <v>2293</v>
      </c>
      <c r="AG448" s="3">
        <v>43433</v>
      </c>
      <c r="AH448" s="3">
        <v>43433</v>
      </c>
      <c r="AI448" s="4" t="s">
        <v>2502</v>
      </c>
      <c r="AJ448" s="7"/>
      <c r="AK448" s="4" t="s">
        <v>2512</v>
      </c>
      <c r="AL448" s="19"/>
      <c r="AM448" s="19"/>
      <c r="AN448" s="19"/>
      <c r="AO448" s="19" t="e">
        <v>#N/A</v>
      </c>
      <c r="AP448" s="19" t="e">
        <v>#N/A</v>
      </c>
      <c r="AQ448" s="19" t="e">
        <v>#N/A</v>
      </c>
      <c r="AR448" s="19" t="e">
        <f>VLOOKUP(A448,#REF!,12,0)</f>
        <v>#REF!</v>
      </c>
      <c r="AS448" s="19" t="e">
        <f t="shared" si="36"/>
        <v>#REF!</v>
      </c>
      <c r="AX448" s="19" t="e">
        <v>#N/A</v>
      </c>
      <c r="AY448" s="19" t="b">
        <v>1</v>
      </c>
      <c r="AZ448" s="19">
        <v>8500</v>
      </c>
    </row>
    <row r="449" spans="1:52" s="10" customFormat="1" ht="15" hidden="1" customHeight="1">
      <c r="A449" s="19" t="s">
        <v>2989</v>
      </c>
      <c r="B449" s="19"/>
      <c r="C449" s="72">
        <f t="shared" si="32"/>
        <v>34181634131</v>
      </c>
      <c r="D449" s="11">
        <v>445</v>
      </c>
      <c r="E449" s="12" t="s">
        <v>25</v>
      </c>
      <c r="F449" s="12" t="s">
        <v>109</v>
      </c>
      <c r="G449" s="4" t="s">
        <v>114</v>
      </c>
      <c r="H449" s="4" t="s">
        <v>199</v>
      </c>
      <c r="I449" s="4" t="s">
        <v>1009</v>
      </c>
      <c r="J449" s="6" t="s">
        <v>445</v>
      </c>
      <c r="K449" s="14" t="s">
        <v>1618</v>
      </c>
      <c r="L449" s="15"/>
      <c r="M449" s="4" t="str">
        <f t="shared" si="33"/>
        <v>SNJ-MAJHIPADA SINGJHAR SINAPALI</v>
      </c>
      <c r="N449" s="11" t="s">
        <v>26</v>
      </c>
      <c r="O449" s="11">
        <v>23</v>
      </c>
      <c r="P449" s="11">
        <v>1</v>
      </c>
      <c r="Q449" s="35" t="s">
        <v>26</v>
      </c>
      <c r="R449" s="3">
        <v>42671</v>
      </c>
      <c r="S449" s="3">
        <v>42616</v>
      </c>
      <c r="T449" s="3">
        <f>S449+255</f>
        <v>42871</v>
      </c>
      <c r="U449" s="11" t="s">
        <v>2290</v>
      </c>
      <c r="V449" s="11" t="s">
        <v>28</v>
      </c>
      <c r="W449" s="25" t="s">
        <v>29</v>
      </c>
      <c r="X449" s="16" t="s">
        <v>2204</v>
      </c>
      <c r="Y449" s="11" t="s">
        <v>2263</v>
      </c>
      <c r="Z449" s="16" t="s">
        <v>2271</v>
      </c>
      <c r="AA449" s="11" t="s">
        <v>2299</v>
      </c>
      <c r="AB449" s="3">
        <f t="shared" si="34"/>
        <v>42798</v>
      </c>
      <c r="AC449" s="21">
        <v>43004</v>
      </c>
      <c r="AD449" s="3">
        <f t="shared" si="35"/>
        <v>43186</v>
      </c>
      <c r="AE449" s="21">
        <v>43279</v>
      </c>
      <c r="AF449" s="4" t="s">
        <v>2293</v>
      </c>
      <c r="AG449" s="3">
        <v>43433</v>
      </c>
      <c r="AH449" s="3">
        <v>43433</v>
      </c>
      <c r="AI449" s="4" t="s">
        <v>2502</v>
      </c>
      <c r="AJ449" s="7"/>
      <c r="AK449" s="4" t="s">
        <v>2512</v>
      </c>
      <c r="AL449" s="19"/>
      <c r="AM449" s="19"/>
      <c r="AN449" s="19"/>
      <c r="AO449" s="19" t="e">
        <v>#N/A</v>
      </c>
      <c r="AP449" s="19" t="e">
        <v>#N/A</v>
      </c>
      <c r="AQ449" s="19" t="e">
        <v>#N/A</v>
      </c>
      <c r="AR449" s="19" t="e">
        <f>VLOOKUP(A449,#REF!,12,0)</f>
        <v>#REF!</v>
      </c>
      <c r="AS449" s="19" t="e">
        <f t="shared" si="36"/>
        <v>#REF!</v>
      </c>
      <c r="AX449" s="19" t="e">
        <v>#N/A</v>
      </c>
      <c r="AY449" s="19" t="b">
        <v>1</v>
      </c>
      <c r="AZ449" s="19">
        <v>9600</v>
      </c>
    </row>
    <row r="450" spans="1:52" ht="15" hidden="1" customHeight="1">
      <c r="A450" s="19" t="s">
        <v>2990</v>
      </c>
      <c r="C450" s="72">
        <f t="shared" si="32"/>
        <v>34325436718</v>
      </c>
      <c r="D450" s="11">
        <v>446</v>
      </c>
      <c r="E450" s="12" t="s">
        <v>25</v>
      </c>
      <c r="F450" s="12" t="s">
        <v>109</v>
      </c>
      <c r="G450" s="4" t="s">
        <v>114</v>
      </c>
      <c r="H450" s="4" t="s">
        <v>196</v>
      </c>
      <c r="I450" s="4" t="s">
        <v>1010</v>
      </c>
      <c r="J450" s="6" t="s">
        <v>1011</v>
      </c>
      <c r="K450" s="14"/>
      <c r="L450" s="15" t="s">
        <v>1881</v>
      </c>
      <c r="M450" s="4" t="str">
        <f t="shared" si="33"/>
        <v>PENDREN SINGJHAR SINAPALI</v>
      </c>
      <c r="N450" s="11" t="s">
        <v>26</v>
      </c>
      <c r="O450" s="11">
        <v>23</v>
      </c>
      <c r="P450" s="11">
        <v>1</v>
      </c>
      <c r="Q450" s="35" t="s">
        <v>26</v>
      </c>
      <c r="R450" s="3">
        <v>42738</v>
      </c>
      <c r="S450" s="3">
        <v>42685</v>
      </c>
      <c r="T450" s="3">
        <v>42956</v>
      </c>
      <c r="U450" s="11" t="s">
        <v>2291</v>
      </c>
      <c r="V450" s="11" t="s">
        <v>28</v>
      </c>
      <c r="W450" s="11" t="s">
        <v>29</v>
      </c>
      <c r="X450" s="16" t="s">
        <v>2205</v>
      </c>
      <c r="Y450" s="11" t="s">
        <v>2263</v>
      </c>
      <c r="Z450" s="16" t="s">
        <v>2271</v>
      </c>
      <c r="AA450" s="11" t="s">
        <v>2299</v>
      </c>
      <c r="AB450" s="3">
        <f t="shared" si="34"/>
        <v>42867</v>
      </c>
      <c r="AC450" s="21">
        <v>43004</v>
      </c>
      <c r="AD450" s="3">
        <f t="shared" si="35"/>
        <v>43255</v>
      </c>
      <c r="AE450" s="21">
        <v>43308</v>
      </c>
      <c r="AF450" s="11" t="s">
        <v>2293</v>
      </c>
      <c r="AG450" s="3">
        <v>43433</v>
      </c>
      <c r="AH450" s="3">
        <v>43406</v>
      </c>
      <c r="AI450" s="4" t="s">
        <v>2502</v>
      </c>
      <c r="AJ450" s="7"/>
      <c r="AK450" s="4" t="s">
        <v>2512</v>
      </c>
      <c r="AO450" s="19" t="e">
        <v>#N/A</v>
      </c>
      <c r="AP450" s="19" t="e">
        <v>#N/A</v>
      </c>
      <c r="AQ450" s="19" t="e">
        <v>#N/A</v>
      </c>
      <c r="AR450" s="19" t="e">
        <f>VLOOKUP(A450,#REF!,12,0)</f>
        <v>#REF!</v>
      </c>
      <c r="AS450" s="19" t="e">
        <f t="shared" si="36"/>
        <v>#REF!</v>
      </c>
      <c r="AX450" s="19" t="e">
        <v>#N/A</v>
      </c>
      <c r="AY450" s="19" t="b">
        <v>1</v>
      </c>
      <c r="AZ450" s="19">
        <v>700</v>
      </c>
    </row>
    <row r="451" spans="1:52" ht="15" hidden="1" customHeight="1">
      <c r="A451" s="19" t="s">
        <v>2991</v>
      </c>
      <c r="C451" s="72">
        <f t="shared" si="32"/>
        <v>34459788042</v>
      </c>
      <c r="D451" s="11">
        <v>447</v>
      </c>
      <c r="E451" s="12" t="s">
        <v>25</v>
      </c>
      <c r="F451" s="12" t="s">
        <v>109</v>
      </c>
      <c r="G451" s="4" t="s">
        <v>114</v>
      </c>
      <c r="H451" s="4" t="s">
        <v>195</v>
      </c>
      <c r="I451" s="4" t="s">
        <v>1012</v>
      </c>
      <c r="J451" s="6" t="s">
        <v>1013</v>
      </c>
      <c r="K451" s="14" t="s">
        <v>1619</v>
      </c>
      <c r="L451" s="15" t="s">
        <v>1882</v>
      </c>
      <c r="M451" s="4" t="str">
        <f t="shared" si="33"/>
        <v>ANTIPADA SINGJHAR SINAPALI</v>
      </c>
      <c r="N451" s="11" t="s">
        <v>26</v>
      </c>
      <c r="O451" s="11">
        <v>23</v>
      </c>
      <c r="P451" s="11">
        <v>1</v>
      </c>
      <c r="Q451" s="35" t="s">
        <v>26</v>
      </c>
      <c r="R451" s="3">
        <v>42731</v>
      </c>
      <c r="S451" s="3">
        <v>42644</v>
      </c>
      <c r="T451" s="3">
        <v>42916</v>
      </c>
      <c r="U451" s="11" t="s">
        <v>2290</v>
      </c>
      <c r="V451" s="11" t="s">
        <v>28</v>
      </c>
      <c r="W451" s="11" t="s">
        <v>29</v>
      </c>
      <c r="X451" s="16" t="s">
        <v>2206</v>
      </c>
      <c r="Y451" s="11" t="s">
        <v>2263</v>
      </c>
      <c r="Z451" s="16" t="s">
        <v>2271</v>
      </c>
      <c r="AA451" s="11" t="s">
        <v>2299</v>
      </c>
      <c r="AB451" s="3">
        <f t="shared" si="34"/>
        <v>42826</v>
      </c>
      <c r="AC451" s="21">
        <v>43004</v>
      </c>
      <c r="AD451" s="3">
        <f t="shared" si="35"/>
        <v>43214</v>
      </c>
      <c r="AE451" s="21">
        <v>43308</v>
      </c>
      <c r="AF451" s="11" t="s">
        <v>2293</v>
      </c>
      <c r="AG451" s="3">
        <v>43433</v>
      </c>
      <c r="AH451" s="3">
        <v>43433</v>
      </c>
      <c r="AI451" s="4" t="s">
        <v>2502</v>
      </c>
      <c r="AJ451" s="4"/>
      <c r="AK451" s="4" t="s">
        <v>2512</v>
      </c>
      <c r="AO451" s="19" t="e">
        <v>#N/A</v>
      </c>
      <c r="AP451" s="19" t="e">
        <v>#N/A</v>
      </c>
      <c r="AQ451" s="19" t="e">
        <v>#N/A</v>
      </c>
      <c r="AR451" s="19" t="e">
        <f>VLOOKUP(A451,#REF!,12,0)</f>
        <v>#REF!</v>
      </c>
      <c r="AS451" s="19" t="e">
        <f t="shared" si="36"/>
        <v>#REF!</v>
      </c>
      <c r="AX451" s="19" t="e">
        <v>#N/A</v>
      </c>
      <c r="AY451" s="19" t="b">
        <v>1</v>
      </c>
      <c r="AZ451" s="19">
        <v>1800</v>
      </c>
    </row>
    <row r="452" spans="1:52" ht="15" hidden="1" customHeight="1">
      <c r="A452" s="19" t="s">
        <v>2992</v>
      </c>
      <c r="C452" s="72">
        <f t="shared" si="32"/>
        <v>34460232718</v>
      </c>
      <c r="D452" s="11">
        <v>448</v>
      </c>
      <c r="E452" s="12" t="s">
        <v>25</v>
      </c>
      <c r="F452" s="12" t="s">
        <v>109</v>
      </c>
      <c r="G452" s="4" t="s">
        <v>114</v>
      </c>
      <c r="H452" s="4" t="s">
        <v>199</v>
      </c>
      <c r="I452" s="4" t="s">
        <v>59</v>
      </c>
      <c r="J452" s="6" t="s">
        <v>44</v>
      </c>
      <c r="K452" s="14" t="s">
        <v>1620</v>
      </c>
      <c r="L452" s="15" t="s">
        <v>1883</v>
      </c>
      <c r="M452" s="4" t="str">
        <f t="shared" si="33"/>
        <v>SNJ-MAJHIPADA SINGJHAR SINAPALI</v>
      </c>
      <c r="N452" s="11" t="s">
        <v>26</v>
      </c>
      <c r="O452" s="11">
        <v>22</v>
      </c>
      <c r="P452" s="11">
        <v>1</v>
      </c>
      <c r="Q452" s="35" t="s">
        <v>26</v>
      </c>
      <c r="R452" s="3">
        <v>42636</v>
      </c>
      <c r="S452" s="3">
        <v>42567</v>
      </c>
      <c r="T452" s="3">
        <f>S452+255</f>
        <v>42822</v>
      </c>
      <c r="U452" s="11" t="s">
        <v>2291</v>
      </c>
      <c r="V452" s="11" t="s">
        <v>28</v>
      </c>
      <c r="W452" s="25" t="s">
        <v>29</v>
      </c>
      <c r="X452" s="16" t="s">
        <v>2207</v>
      </c>
      <c r="Y452" s="11" t="s">
        <v>2263</v>
      </c>
      <c r="Z452" s="16" t="s">
        <v>2271</v>
      </c>
      <c r="AA452" s="11" t="s">
        <v>2299</v>
      </c>
      <c r="AB452" s="3">
        <f t="shared" si="34"/>
        <v>42749</v>
      </c>
      <c r="AC452" s="21">
        <v>43004</v>
      </c>
      <c r="AD452" s="3">
        <f t="shared" si="35"/>
        <v>43137</v>
      </c>
      <c r="AE452" s="21">
        <v>43279</v>
      </c>
      <c r="AF452" s="4" t="s">
        <v>2293</v>
      </c>
      <c r="AG452" s="3">
        <v>43433</v>
      </c>
      <c r="AH452" s="3">
        <v>43433</v>
      </c>
      <c r="AI452" s="4" t="s">
        <v>2502</v>
      </c>
      <c r="AJ452" s="7"/>
      <c r="AK452" s="4" t="s">
        <v>2512</v>
      </c>
      <c r="AO452" s="19" t="e">
        <v>#N/A</v>
      </c>
      <c r="AP452" s="19" t="e">
        <v>#N/A</v>
      </c>
      <c r="AQ452" s="19" t="e">
        <v>#N/A</v>
      </c>
      <c r="AR452" s="19" t="e">
        <f>VLOOKUP(A452,#REF!,12,0)</f>
        <v>#REF!</v>
      </c>
      <c r="AS452" s="19" t="e">
        <f t="shared" si="36"/>
        <v>#REF!</v>
      </c>
      <c r="AX452" s="19" t="e">
        <v>#N/A</v>
      </c>
      <c r="AY452" s="19" t="b">
        <v>1</v>
      </c>
      <c r="AZ452" s="19">
        <v>2900</v>
      </c>
    </row>
    <row r="453" spans="1:52" ht="15" hidden="1" customHeight="1">
      <c r="A453" s="19" t="s">
        <v>2993</v>
      </c>
      <c r="C453" s="72">
        <f t="shared" ref="C453:C507" si="37">VALUE(X453)</f>
        <v>34578010292</v>
      </c>
      <c r="D453" s="11">
        <v>449</v>
      </c>
      <c r="E453" s="12" t="s">
        <v>25</v>
      </c>
      <c r="F453" s="12" t="s">
        <v>109</v>
      </c>
      <c r="G453" s="4" t="s">
        <v>114</v>
      </c>
      <c r="H453" s="4" t="s">
        <v>195</v>
      </c>
      <c r="I453" s="4" t="s">
        <v>1014</v>
      </c>
      <c r="J453" s="6" t="s">
        <v>1015</v>
      </c>
      <c r="K453" s="14" t="s">
        <v>1621</v>
      </c>
      <c r="L453" s="15" t="s">
        <v>1884</v>
      </c>
      <c r="M453" s="4" t="str">
        <f t="shared" ref="M453:M507" si="38">H453&amp;" "&amp;G453&amp;" "&amp;F453</f>
        <v>ANTIPADA SINGJHAR SINAPALI</v>
      </c>
      <c r="N453" s="11" t="s">
        <v>26</v>
      </c>
      <c r="O453" s="11">
        <v>22</v>
      </c>
      <c r="P453" s="11">
        <v>1</v>
      </c>
      <c r="Q453" s="35" t="s">
        <v>26</v>
      </c>
      <c r="R453" s="3">
        <v>42605</v>
      </c>
      <c r="S453" s="3">
        <v>42484</v>
      </c>
      <c r="T453" s="3">
        <v>42782</v>
      </c>
      <c r="U453" s="11" t="s">
        <v>2291</v>
      </c>
      <c r="V453" s="11" t="s">
        <v>28</v>
      </c>
      <c r="W453" s="11" t="s">
        <v>29</v>
      </c>
      <c r="X453" s="16" t="s">
        <v>2208</v>
      </c>
      <c r="Y453" s="11" t="s">
        <v>2263</v>
      </c>
      <c r="Z453" s="16" t="s">
        <v>2271</v>
      </c>
      <c r="AA453" s="11" t="s">
        <v>2299</v>
      </c>
      <c r="AB453" s="3">
        <f t="shared" ref="AB453:AB507" si="39">S453+182</f>
        <v>42666</v>
      </c>
      <c r="AC453" s="21">
        <v>43004</v>
      </c>
      <c r="AD453" s="3">
        <f t="shared" ref="AD453:AD507" si="40">S453+570</f>
        <v>43054</v>
      </c>
      <c r="AE453" s="18">
        <v>43188</v>
      </c>
      <c r="AF453" s="4" t="s">
        <v>2293</v>
      </c>
      <c r="AG453" s="3">
        <v>43433</v>
      </c>
      <c r="AH453" s="3">
        <v>43433</v>
      </c>
      <c r="AI453" s="4" t="s">
        <v>2502</v>
      </c>
      <c r="AJ453" s="7"/>
      <c r="AK453" s="4" t="s">
        <v>2512</v>
      </c>
      <c r="AO453" s="19" t="e">
        <v>#N/A</v>
      </c>
      <c r="AP453" s="19" t="e">
        <v>#N/A</v>
      </c>
      <c r="AQ453" s="19" t="e">
        <v>#N/A</v>
      </c>
      <c r="AR453" s="19" t="e">
        <f>VLOOKUP(A453,#REF!,12,0)</f>
        <v>#REF!</v>
      </c>
      <c r="AS453" s="19" t="e">
        <f t="shared" ref="AS453:AS507" si="41">AR453=G453</f>
        <v>#REF!</v>
      </c>
      <c r="AX453" s="19" t="e">
        <v>#N/A</v>
      </c>
      <c r="AY453" s="19" t="b">
        <v>1</v>
      </c>
      <c r="AZ453" s="19">
        <v>4000</v>
      </c>
    </row>
    <row r="454" spans="1:52" ht="15" hidden="1" customHeight="1">
      <c r="A454" s="19" t="s">
        <v>2994</v>
      </c>
      <c r="C454" s="72">
        <f t="shared" si="37"/>
        <v>34780580294</v>
      </c>
      <c r="D454" s="11">
        <v>450</v>
      </c>
      <c r="E454" s="12" t="s">
        <v>25</v>
      </c>
      <c r="F454" s="12" t="s">
        <v>109</v>
      </c>
      <c r="G454" s="4" t="s">
        <v>114</v>
      </c>
      <c r="H454" s="4" t="s">
        <v>284</v>
      </c>
      <c r="I454" s="4" t="s">
        <v>1016</v>
      </c>
      <c r="J454" s="6" t="s">
        <v>35</v>
      </c>
      <c r="K454" s="14" t="s">
        <v>1622</v>
      </c>
      <c r="L454" s="15" t="s">
        <v>1885</v>
      </c>
      <c r="M454" s="4" t="str">
        <f t="shared" si="38"/>
        <v>CHINAGUNPADA SINGJHAR SINAPALI</v>
      </c>
      <c r="N454" s="11" t="s">
        <v>26</v>
      </c>
      <c r="O454" s="11">
        <v>24</v>
      </c>
      <c r="P454" s="11">
        <v>1</v>
      </c>
      <c r="Q454" s="35" t="s">
        <v>26</v>
      </c>
      <c r="R454" s="3">
        <v>42690</v>
      </c>
      <c r="S454" s="3">
        <v>42597</v>
      </c>
      <c r="T454" s="3">
        <f>S454+255</f>
        <v>42852</v>
      </c>
      <c r="U454" s="11" t="s">
        <v>2291</v>
      </c>
      <c r="V454" s="11" t="s">
        <v>28</v>
      </c>
      <c r="W454" s="11" t="s">
        <v>29</v>
      </c>
      <c r="X454" s="16" t="s">
        <v>2209</v>
      </c>
      <c r="Y454" s="11" t="s">
        <v>2263</v>
      </c>
      <c r="Z454" s="16" t="s">
        <v>2271</v>
      </c>
      <c r="AA454" s="11" t="s">
        <v>2299</v>
      </c>
      <c r="AB454" s="3">
        <f t="shared" si="39"/>
        <v>42779</v>
      </c>
      <c r="AC454" s="21">
        <v>43004</v>
      </c>
      <c r="AD454" s="3">
        <f t="shared" si="40"/>
        <v>43167</v>
      </c>
      <c r="AE454" s="21">
        <v>43279</v>
      </c>
      <c r="AF454" s="4" t="s">
        <v>2293</v>
      </c>
      <c r="AG454" s="3">
        <v>43433</v>
      </c>
      <c r="AH454" s="3">
        <v>43433</v>
      </c>
      <c r="AI454" s="4" t="s">
        <v>2502</v>
      </c>
      <c r="AJ454" s="4"/>
      <c r="AK454" s="4" t="s">
        <v>2512</v>
      </c>
      <c r="AO454" s="19" t="e">
        <v>#N/A</v>
      </c>
      <c r="AP454" s="19" t="e">
        <v>#N/A</v>
      </c>
      <c r="AQ454" s="19" t="e">
        <v>#N/A</v>
      </c>
      <c r="AR454" s="19" t="e">
        <f>VLOOKUP(A454,#REF!,12,0)</f>
        <v>#REF!</v>
      </c>
      <c r="AS454" s="19" t="e">
        <f t="shared" si="41"/>
        <v>#REF!</v>
      </c>
      <c r="AX454" s="19" t="e">
        <v>#N/A</v>
      </c>
      <c r="AY454" s="19" t="b">
        <v>1</v>
      </c>
      <c r="AZ454" s="19">
        <v>5100</v>
      </c>
    </row>
    <row r="455" spans="1:52" ht="15" hidden="1" customHeight="1">
      <c r="A455" s="19" t="s">
        <v>2995</v>
      </c>
      <c r="C455" s="72">
        <f t="shared" si="37"/>
        <v>34925299111</v>
      </c>
      <c r="D455" s="11">
        <v>451</v>
      </c>
      <c r="E455" s="12" t="s">
        <v>25</v>
      </c>
      <c r="F455" s="12" t="s">
        <v>109</v>
      </c>
      <c r="G455" s="4" t="s">
        <v>114</v>
      </c>
      <c r="H455" s="4" t="s">
        <v>193</v>
      </c>
      <c r="I455" s="4" t="s">
        <v>1017</v>
      </c>
      <c r="J455" s="6" t="s">
        <v>1018</v>
      </c>
      <c r="K455" s="14"/>
      <c r="L455" s="15" t="s">
        <v>1886</v>
      </c>
      <c r="M455" s="4" t="str">
        <f t="shared" si="38"/>
        <v>SINGJHAR-I SINGJHAR SINAPALI</v>
      </c>
      <c r="N455" s="11" t="s">
        <v>26</v>
      </c>
      <c r="O455" s="11">
        <v>25</v>
      </c>
      <c r="P455" s="11">
        <v>1</v>
      </c>
      <c r="Q455" s="35" t="s">
        <v>26</v>
      </c>
      <c r="R455" s="3">
        <v>42790</v>
      </c>
      <c r="S455" s="3">
        <v>42683</v>
      </c>
      <c r="T455" s="3">
        <v>42949</v>
      </c>
      <c r="U455" s="11" t="s">
        <v>2291</v>
      </c>
      <c r="V455" s="11" t="s">
        <v>28</v>
      </c>
      <c r="W455" s="11" t="s">
        <v>29</v>
      </c>
      <c r="X455" s="16" t="s">
        <v>2210</v>
      </c>
      <c r="Y455" s="11" t="s">
        <v>2263</v>
      </c>
      <c r="Z455" s="16" t="s">
        <v>2271</v>
      </c>
      <c r="AA455" s="11" t="s">
        <v>2299</v>
      </c>
      <c r="AB455" s="3">
        <f t="shared" si="39"/>
        <v>42865</v>
      </c>
      <c r="AC455" s="21">
        <v>43004</v>
      </c>
      <c r="AD455" s="3">
        <f t="shared" si="40"/>
        <v>43253</v>
      </c>
      <c r="AE455" s="21">
        <v>43308</v>
      </c>
      <c r="AF455" s="11" t="s">
        <v>2293</v>
      </c>
      <c r="AG455" s="3">
        <v>43433</v>
      </c>
      <c r="AH455" s="3">
        <v>43433</v>
      </c>
      <c r="AI455" s="4" t="s">
        <v>2502</v>
      </c>
      <c r="AJ455" s="7"/>
      <c r="AK455" s="4" t="s">
        <v>2512</v>
      </c>
      <c r="AO455" s="19" t="e">
        <v>#N/A</v>
      </c>
      <c r="AP455" s="19" t="e">
        <v>#N/A</v>
      </c>
      <c r="AQ455" s="19" t="e">
        <v>#N/A</v>
      </c>
      <c r="AR455" s="19" t="e">
        <f>VLOOKUP(A455,#REF!,12,0)</f>
        <v>#REF!</v>
      </c>
      <c r="AS455" s="19" t="e">
        <f t="shared" si="41"/>
        <v>#REF!</v>
      </c>
      <c r="AX455" s="19" t="e">
        <v>#N/A</v>
      </c>
      <c r="AY455" s="19" t="b">
        <v>1</v>
      </c>
      <c r="AZ455" s="19">
        <v>6200</v>
      </c>
    </row>
    <row r="456" spans="1:52" s="10" customFormat="1" ht="15" hidden="1" customHeight="1">
      <c r="A456" s="19" t="s">
        <v>2996</v>
      </c>
      <c r="B456" s="19"/>
      <c r="C456" s="72">
        <f t="shared" si="37"/>
        <v>34993179675</v>
      </c>
      <c r="D456" s="11">
        <v>452</v>
      </c>
      <c r="E456" s="12" t="s">
        <v>25</v>
      </c>
      <c r="F456" s="12" t="s">
        <v>109</v>
      </c>
      <c r="G456" s="4" t="s">
        <v>114</v>
      </c>
      <c r="H456" s="4" t="s">
        <v>281</v>
      </c>
      <c r="I456" s="4" t="s">
        <v>1019</v>
      </c>
      <c r="J456" s="6" t="s">
        <v>1020</v>
      </c>
      <c r="K456" s="14" t="s">
        <v>1623</v>
      </c>
      <c r="L456" s="15" t="s">
        <v>1887</v>
      </c>
      <c r="M456" s="4" t="str">
        <f t="shared" si="38"/>
        <v>KASEIPANI SINGJHAR SINAPALI</v>
      </c>
      <c r="N456" s="11" t="s">
        <v>26</v>
      </c>
      <c r="O456" s="11">
        <v>28</v>
      </c>
      <c r="P456" s="11">
        <v>1</v>
      </c>
      <c r="Q456" s="35" t="s">
        <v>26</v>
      </c>
      <c r="R456" s="3">
        <v>42685</v>
      </c>
      <c r="S456" s="3">
        <v>42615</v>
      </c>
      <c r="T456" s="3">
        <f>S456+255</f>
        <v>42870</v>
      </c>
      <c r="U456" s="11" t="s">
        <v>2290</v>
      </c>
      <c r="V456" s="11" t="s">
        <v>28</v>
      </c>
      <c r="W456" s="11" t="s">
        <v>29</v>
      </c>
      <c r="X456" s="16" t="s">
        <v>2211</v>
      </c>
      <c r="Y456" s="11" t="s">
        <v>2263</v>
      </c>
      <c r="Z456" s="16" t="s">
        <v>2271</v>
      </c>
      <c r="AA456" s="11" t="s">
        <v>2299</v>
      </c>
      <c r="AB456" s="3">
        <f t="shared" si="39"/>
        <v>42797</v>
      </c>
      <c r="AC456" s="21">
        <v>43004</v>
      </c>
      <c r="AD456" s="3">
        <f t="shared" si="40"/>
        <v>43185</v>
      </c>
      <c r="AE456" s="21">
        <v>43279</v>
      </c>
      <c r="AF456" s="4" t="s">
        <v>2293</v>
      </c>
      <c r="AG456" s="3">
        <v>43433</v>
      </c>
      <c r="AH456" s="3">
        <v>43433</v>
      </c>
      <c r="AI456" s="4" t="s">
        <v>2502</v>
      </c>
      <c r="AJ456" s="7"/>
      <c r="AK456" s="4" t="s">
        <v>2512</v>
      </c>
      <c r="AL456" s="19"/>
      <c r="AM456" s="19"/>
      <c r="AN456" s="19"/>
      <c r="AO456" s="19" t="e">
        <v>#N/A</v>
      </c>
      <c r="AP456" s="19" t="e">
        <v>#N/A</v>
      </c>
      <c r="AQ456" s="19" t="e">
        <v>#N/A</v>
      </c>
      <c r="AR456" s="19" t="e">
        <f>VLOOKUP(A456,#REF!,12,0)</f>
        <v>#REF!</v>
      </c>
      <c r="AS456" s="19" t="e">
        <f t="shared" si="41"/>
        <v>#REF!</v>
      </c>
      <c r="AX456" s="19" t="e">
        <v>#N/A</v>
      </c>
      <c r="AY456" s="19" t="b">
        <v>1</v>
      </c>
      <c r="AZ456" s="19">
        <v>7300</v>
      </c>
    </row>
    <row r="457" spans="1:52" ht="15" hidden="1" customHeight="1">
      <c r="A457" s="19" t="s">
        <v>2997</v>
      </c>
      <c r="C457" s="72">
        <f t="shared" si="37"/>
        <v>35089704947</v>
      </c>
      <c r="D457" s="11">
        <v>453</v>
      </c>
      <c r="E457" s="12" t="s">
        <v>25</v>
      </c>
      <c r="F457" s="12" t="s">
        <v>109</v>
      </c>
      <c r="G457" s="4" t="s">
        <v>114</v>
      </c>
      <c r="H457" s="4" t="s">
        <v>194</v>
      </c>
      <c r="I457" s="4" t="s">
        <v>32</v>
      </c>
      <c r="J457" s="6" t="s">
        <v>1021</v>
      </c>
      <c r="K457" s="14" t="s">
        <v>1624</v>
      </c>
      <c r="L457" s="15" t="s">
        <v>1888</v>
      </c>
      <c r="M457" s="4" t="str">
        <f t="shared" si="38"/>
        <v>KULIARIBAHAL SINGJHAR SINAPALI</v>
      </c>
      <c r="N457" s="11" t="s">
        <v>26</v>
      </c>
      <c r="O457" s="11">
        <v>25</v>
      </c>
      <c r="P457" s="11">
        <v>1</v>
      </c>
      <c r="Q457" s="35" t="s">
        <v>26</v>
      </c>
      <c r="R457" s="3">
        <v>42669</v>
      </c>
      <c r="S457" s="3">
        <v>42528</v>
      </c>
      <c r="T457" s="3">
        <f>S457+255</f>
        <v>42783</v>
      </c>
      <c r="U457" s="11" t="s">
        <v>2290</v>
      </c>
      <c r="V457" s="11" t="s">
        <v>28</v>
      </c>
      <c r="W457" s="11" t="s">
        <v>29</v>
      </c>
      <c r="X457" s="16" t="s">
        <v>2212</v>
      </c>
      <c r="Y457" s="16" t="s">
        <v>2263</v>
      </c>
      <c r="Z457" s="16" t="s">
        <v>2271</v>
      </c>
      <c r="AA457" s="11" t="s">
        <v>2299</v>
      </c>
      <c r="AB457" s="3">
        <f t="shared" si="39"/>
        <v>42710</v>
      </c>
      <c r="AC457" s="21">
        <v>43004</v>
      </c>
      <c r="AD457" s="3">
        <f t="shared" si="40"/>
        <v>43098</v>
      </c>
      <c r="AE457" s="21">
        <v>43279</v>
      </c>
      <c r="AF457" s="4" t="s">
        <v>2293</v>
      </c>
      <c r="AG457" s="3">
        <v>43433</v>
      </c>
      <c r="AH457" s="3">
        <v>43433</v>
      </c>
      <c r="AI457" s="4" t="s">
        <v>2502</v>
      </c>
      <c r="AJ457" s="7"/>
      <c r="AK457" s="4" t="s">
        <v>2512</v>
      </c>
      <c r="AO457" s="19" t="e">
        <v>#N/A</v>
      </c>
      <c r="AP457" s="19" t="e">
        <v>#N/A</v>
      </c>
      <c r="AQ457" s="19" t="e">
        <v>#N/A</v>
      </c>
      <c r="AR457" s="19" t="e">
        <f>VLOOKUP(A457,#REF!,12,0)</f>
        <v>#REF!</v>
      </c>
      <c r="AS457" s="19" t="e">
        <f t="shared" si="41"/>
        <v>#REF!</v>
      </c>
      <c r="AX457" s="19" t="e">
        <v>#N/A</v>
      </c>
      <c r="AY457" s="19" t="b">
        <v>1</v>
      </c>
      <c r="AZ457" s="19">
        <v>8400</v>
      </c>
    </row>
    <row r="458" spans="1:52" ht="15" hidden="1" customHeight="1">
      <c r="A458" s="19" t="s">
        <v>2998</v>
      </c>
      <c r="C458" s="72">
        <f t="shared" si="37"/>
        <v>35186248906</v>
      </c>
      <c r="D458" s="11">
        <v>454</v>
      </c>
      <c r="E458" s="12" t="s">
        <v>25</v>
      </c>
      <c r="F458" s="12" t="s">
        <v>109</v>
      </c>
      <c r="G458" s="4" t="s">
        <v>114</v>
      </c>
      <c r="H458" s="4" t="s">
        <v>282</v>
      </c>
      <c r="I458" s="4" t="s">
        <v>1022</v>
      </c>
      <c r="J458" s="12" t="s">
        <v>51</v>
      </c>
      <c r="K458" s="33" t="s">
        <v>1625</v>
      </c>
      <c r="L458" s="34" t="s">
        <v>1889</v>
      </c>
      <c r="M458" s="4" t="str">
        <f t="shared" si="38"/>
        <v>SIKABAHAL SINGJHAR SINAPALI</v>
      </c>
      <c r="N458" s="11" t="s">
        <v>26</v>
      </c>
      <c r="O458" s="11">
        <v>22</v>
      </c>
      <c r="P458" s="11">
        <v>1</v>
      </c>
      <c r="Q458" s="35" t="s">
        <v>26</v>
      </c>
      <c r="R458" s="3">
        <v>42914</v>
      </c>
      <c r="S458" s="3">
        <v>42814</v>
      </c>
      <c r="T458" s="3">
        <v>43083</v>
      </c>
      <c r="U458" s="11" t="s">
        <v>2291</v>
      </c>
      <c r="V458" s="11" t="s">
        <v>28</v>
      </c>
      <c r="W458" s="11" t="s">
        <v>29</v>
      </c>
      <c r="X458" s="16" t="s">
        <v>2213</v>
      </c>
      <c r="Y458" s="11" t="s">
        <v>2263</v>
      </c>
      <c r="Z458" s="16" t="s">
        <v>2271</v>
      </c>
      <c r="AA458" s="11" t="s">
        <v>2299</v>
      </c>
      <c r="AB458" s="3">
        <f t="shared" si="39"/>
        <v>42996</v>
      </c>
      <c r="AC458" s="3">
        <v>43004</v>
      </c>
      <c r="AD458" s="3">
        <f t="shared" si="40"/>
        <v>43384</v>
      </c>
      <c r="AE458" s="3">
        <v>43424</v>
      </c>
      <c r="AF458" s="11" t="s">
        <v>2293</v>
      </c>
      <c r="AG458" s="3">
        <v>43433</v>
      </c>
      <c r="AH458" s="3">
        <v>43433</v>
      </c>
      <c r="AI458" s="4" t="s">
        <v>2502</v>
      </c>
      <c r="AJ458" s="7"/>
      <c r="AK458" s="4" t="s">
        <v>2512</v>
      </c>
      <c r="AO458" s="19" t="e">
        <v>#N/A</v>
      </c>
      <c r="AP458" s="19" t="e">
        <v>#N/A</v>
      </c>
      <c r="AQ458" s="19" t="e">
        <v>#N/A</v>
      </c>
      <c r="AR458" s="19" t="e">
        <f>VLOOKUP(A458,#REF!,12,0)</f>
        <v>#REF!</v>
      </c>
      <c r="AS458" s="19" t="e">
        <f t="shared" si="41"/>
        <v>#REF!</v>
      </c>
      <c r="AX458" s="19" t="e">
        <v>#N/A</v>
      </c>
      <c r="AY458" s="19" t="b">
        <v>1</v>
      </c>
      <c r="AZ458" s="19">
        <v>9500</v>
      </c>
    </row>
    <row r="459" spans="1:52" ht="15" hidden="1" customHeight="1">
      <c r="A459" s="19" t="s">
        <v>2999</v>
      </c>
      <c r="C459" s="72">
        <f t="shared" si="37"/>
        <v>35332798660</v>
      </c>
      <c r="D459" s="11">
        <v>455</v>
      </c>
      <c r="E459" s="12" t="s">
        <v>25</v>
      </c>
      <c r="F459" s="12" t="s">
        <v>109</v>
      </c>
      <c r="G459" s="4" t="s">
        <v>114</v>
      </c>
      <c r="H459" s="4" t="s">
        <v>286</v>
      </c>
      <c r="I459" s="4" t="s">
        <v>1023</v>
      </c>
      <c r="J459" s="12" t="s">
        <v>1024</v>
      </c>
      <c r="K459" s="33" t="s">
        <v>1626</v>
      </c>
      <c r="L459" s="34" t="s">
        <v>1890</v>
      </c>
      <c r="M459" s="4" t="str">
        <f t="shared" si="38"/>
        <v>BRAHMANIGUDA SINGJHAR SINAPALI</v>
      </c>
      <c r="N459" s="11" t="s">
        <v>26</v>
      </c>
      <c r="O459" s="11">
        <v>24</v>
      </c>
      <c r="P459" s="11">
        <v>1</v>
      </c>
      <c r="Q459" s="35" t="s">
        <v>26</v>
      </c>
      <c r="R459" s="3">
        <v>42696</v>
      </c>
      <c r="S459" s="3">
        <v>42626</v>
      </c>
      <c r="T459" s="3">
        <v>42896</v>
      </c>
      <c r="U459" s="11" t="s">
        <v>2291</v>
      </c>
      <c r="V459" s="11" t="s">
        <v>28</v>
      </c>
      <c r="W459" s="11" t="s">
        <v>29</v>
      </c>
      <c r="X459" s="16" t="s">
        <v>2214</v>
      </c>
      <c r="Y459" s="16" t="s">
        <v>2263</v>
      </c>
      <c r="Z459" s="16" t="s">
        <v>2271</v>
      </c>
      <c r="AA459" s="11" t="s">
        <v>2299</v>
      </c>
      <c r="AB459" s="3">
        <f t="shared" si="39"/>
        <v>42808</v>
      </c>
      <c r="AC459" s="3">
        <v>43004</v>
      </c>
      <c r="AD459" s="3">
        <f t="shared" si="40"/>
        <v>43196</v>
      </c>
      <c r="AE459" s="3">
        <v>43409</v>
      </c>
      <c r="AF459" s="11" t="s">
        <v>2293</v>
      </c>
      <c r="AG459" s="3">
        <v>43433</v>
      </c>
      <c r="AH459" s="3">
        <v>43433</v>
      </c>
      <c r="AI459" s="4" t="s">
        <v>2502</v>
      </c>
      <c r="AJ459" s="7"/>
      <c r="AK459" s="4" t="s">
        <v>2512</v>
      </c>
      <c r="AO459" s="19" t="e">
        <v>#N/A</v>
      </c>
      <c r="AP459" s="19" t="e">
        <v>#N/A</v>
      </c>
      <c r="AQ459" s="19" t="e">
        <v>#N/A</v>
      </c>
      <c r="AR459" s="19" t="e">
        <f>VLOOKUP(A459,#REF!,12,0)</f>
        <v>#REF!</v>
      </c>
      <c r="AS459" s="19" t="e">
        <f t="shared" si="41"/>
        <v>#REF!</v>
      </c>
      <c r="AX459" s="19" t="e">
        <v>#N/A</v>
      </c>
      <c r="AY459" s="19" t="b">
        <v>1</v>
      </c>
      <c r="AZ459" s="19">
        <v>600</v>
      </c>
    </row>
    <row r="460" spans="1:52" ht="15" hidden="1" customHeight="1">
      <c r="A460" s="19" t="s">
        <v>3000</v>
      </c>
      <c r="C460" s="72">
        <f t="shared" si="37"/>
        <v>35345837185</v>
      </c>
      <c r="D460" s="11">
        <v>456</v>
      </c>
      <c r="E460" s="12" t="s">
        <v>25</v>
      </c>
      <c r="F460" s="12" t="s">
        <v>109</v>
      </c>
      <c r="G460" s="4" t="s">
        <v>114</v>
      </c>
      <c r="H460" s="4" t="s">
        <v>287</v>
      </c>
      <c r="I460" s="4" t="s">
        <v>1025</v>
      </c>
      <c r="J460" s="12" t="s">
        <v>1026</v>
      </c>
      <c r="K460" s="33" t="s">
        <v>1627</v>
      </c>
      <c r="L460" s="34" t="s">
        <v>1891</v>
      </c>
      <c r="M460" s="4" t="str">
        <f t="shared" si="38"/>
        <v>BRH-HARIJANPADA SINGJHAR SINAPALI</v>
      </c>
      <c r="N460" s="11" t="s">
        <v>26</v>
      </c>
      <c r="O460" s="11">
        <v>22</v>
      </c>
      <c r="P460" s="11">
        <v>1</v>
      </c>
      <c r="Q460" s="35" t="s">
        <v>26</v>
      </c>
      <c r="R460" s="3">
        <v>42913</v>
      </c>
      <c r="S460" s="3">
        <v>42792</v>
      </c>
      <c r="T460" s="3">
        <v>43063</v>
      </c>
      <c r="U460" s="11"/>
      <c r="V460" s="11" t="s">
        <v>28</v>
      </c>
      <c r="W460" s="11" t="s">
        <v>29</v>
      </c>
      <c r="X460" s="16" t="s">
        <v>2215</v>
      </c>
      <c r="Y460" s="11" t="s">
        <v>2263</v>
      </c>
      <c r="Z460" s="11" t="s">
        <v>2271</v>
      </c>
      <c r="AA460" s="11" t="s">
        <v>2299</v>
      </c>
      <c r="AB460" s="3">
        <f t="shared" si="39"/>
        <v>42974</v>
      </c>
      <c r="AC460" s="3">
        <v>43004</v>
      </c>
      <c r="AD460" s="3">
        <f t="shared" si="40"/>
        <v>43362</v>
      </c>
      <c r="AE460" s="3"/>
      <c r="AF460" s="4" t="s">
        <v>3106</v>
      </c>
      <c r="AG460" s="3">
        <v>43406</v>
      </c>
      <c r="AH460" s="3"/>
      <c r="AI460" s="4" t="s">
        <v>2502</v>
      </c>
      <c r="AJ460" s="7"/>
      <c r="AK460" s="4" t="s">
        <v>2491</v>
      </c>
      <c r="AO460" s="19" t="e">
        <v>#N/A</v>
      </c>
      <c r="AP460" s="19" t="e">
        <v>#N/A</v>
      </c>
      <c r="AQ460" s="19" t="e">
        <v>#N/A</v>
      </c>
      <c r="AR460" s="19" t="e">
        <f>VLOOKUP(A460,#REF!,12,0)</f>
        <v>#REF!</v>
      </c>
      <c r="AS460" s="19" t="e">
        <f t="shared" si="41"/>
        <v>#REF!</v>
      </c>
      <c r="AX460" s="19" t="e">
        <v>#N/A</v>
      </c>
      <c r="AY460" s="19" t="b">
        <v>1</v>
      </c>
      <c r="AZ460" s="19">
        <v>1700</v>
      </c>
    </row>
    <row r="461" spans="1:52" ht="15" hidden="1" customHeight="1">
      <c r="A461" s="19" t="s">
        <v>3001</v>
      </c>
      <c r="C461" s="72">
        <f t="shared" si="37"/>
        <v>35890018184</v>
      </c>
      <c r="D461" s="11">
        <v>457</v>
      </c>
      <c r="E461" s="12" t="s">
        <v>25</v>
      </c>
      <c r="F461" s="12" t="s">
        <v>109</v>
      </c>
      <c r="G461" s="4" t="s">
        <v>114</v>
      </c>
      <c r="H461" s="4" t="s">
        <v>286</v>
      </c>
      <c r="I461" s="4" t="s">
        <v>96</v>
      </c>
      <c r="J461" s="12" t="s">
        <v>1027</v>
      </c>
      <c r="K461" s="33" t="s">
        <v>1628</v>
      </c>
      <c r="L461" s="34" t="s">
        <v>1892</v>
      </c>
      <c r="M461" s="4" t="str">
        <f t="shared" si="38"/>
        <v>BRAHMANIGUDA SINGJHAR SINAPALI</v>
      </c>
      <c r="N461" s="11" t="s">
        <v>26</v>
      </c>
      <c r="O461" s="11">
        <v>28</v>
      </c>
      <c r="P461" s="11">
        <v>1</v>
      </c>
      <c r="Q461" s="35" t="s">
        <v>26</v>
      </c>
      <c r="R461" s="3">
        <v>42878</v>
      </c>
      <c r="S461" s="3">
        <v>42799</v>
      </c>
      <c r="T461" s="3">
        <v>43071</v>
      </c>
      <c r="U461" s="11" t="s">
        <v>2291</v>
      </c>
      <c r="V461" s="11" t="s">
        <v>28</v>
      </c>
      <c r="W461" s="11" t="s">
        <v>29</v>
      </c>
      <c r="X461" s="16" t="s">
        <v>2216</v>
      </c>
      <c r="Y461" s="16" t="s">
        <v>2263</v>
      </c>
      <c r="Z461" s="16" t="s">
        <v>2271</v>
      </c>
      <c r="AA461" s="11" t="s">
        <v>2299</v>
      </c>
      <c r="AB461" s="3">
        <f t="shared" si="39"/>
        <v>42981</v>
      </c>
      <c r="AC461" s="3">
        <v>43004</v>
      </c>
      <c r="AD461" s="3">
        <f t="shared" si="40"/>
        <v>43369</v>
      </c>
      <c r="AE461" s="3">
        <v>43409</v>
      </c>
      <c r="AF461" s="11" t="s">
        <v>2293</v>
      </c>
      <c r="AG461" s="3">
        <v>43433</v>
      </c>
      <c r="AH461" s="3">
        <v>43406</v>
      </c>
      <c r="AI461" s="4" t="s">
        <v>2502</v>
      </c>
      <c r="AJ461" s="7"/>
      <c r="AK461" s="4" t="s">
        <v>2512</v>
      </c>
      <c r="AO461" s="19" t="e">
        <v>#N/A</v>
      </c>
      <c r="AP461" s="19" t="e">
        <v>#N/A</v>
      </c>
      <c r="AQ461" s="19" t="e">
        <v>#N/A</v>
      </c>
      <c r="AR461" s="19" t="e">
        <f>VLOOKUP(A461,#REF!,12,0)</f>
        <v>#REF!</v>
      </c>
      <c r="AS461" s="19" t="e">
        <f t="shared" si="41"/>
        <v>#REF!</v>
      </c>
      <c r="AX461" s="19" t="e">
        <v>#N/A</v>
      </c>
      <c r="AY461" s="19" t="b">
        <v>1</v>
      </c>
      <c r="AZ461" s="19">
        <v>2800</v>
      </c>
    </row>
    <row r="462" spans="1:52" ht="15" hidden="1" customHeight="1">
      <c r="A462" s="19" t="s">
        <v>3002</v>
      </c>
      <c r="C462" s="72">
        <f t="shared" si="37"/>
        <v>35895113721</v>
      </c>
      <c r="D462" s="11">
        <v>458</v>
      </c>
      <c r="E462" s="12" t="s">
        <v>25</v>
      </c>
      <c r="F462" s="12" t="s">
        <v>109</v>
      </c>
      <c r="G462" s="4" t="s">
        <v>114</v>
      </c>
      <c r="H462" s="4" t="s">
        <v>283</v>
      </c>
      <c r="I462" s="4" t="s">
        <v>33</v>
      </c>
      <c r="J462" s="12" t="s">
        <v>1028</v>
      </c>
      <c r="K462" s="33"/>
      <c r="L462" s="34" t="s">
        <v>1893</v>
      </c>
      <c r="M462" s="4" t="str">
        <f t="shared" si="38"/>
        <v>HALDIKHOL SINGJHAR SINAPALI</v>
      </c>
      <c r="N462" s="11" t="s">
        <v>26</v>
      </c>
      <c r="O462" s="11">
        <v>27</v>
      </c>
      <c r="P462" s="11">
        <v>1</v>
      </c>
      <c r="Q462" s="35" t="s">
        <v>26</v>
      </c>
      <c r="R462" s="3">
        <v>42843</v>
      </c>
      <c r="S462" s="3">
        <v>42781</v>
      </c>
      <c r="T462" s="3">
        <v>43054</v>
      </c>
      <c r="U462" s="11" t="s">
        <v>2290</v>
      </c>
      <c r="V462" s="11" t="s">
        <v>28</v>
      </c>
      <c r="W462" s="11" t="s">
        <v>29</v>
      </c>
      <c r="X462" s="16" t="s">
        <v>2217</v>
      </c>
      <c r="Y462" s="11" t="s">
        <v>2263</v>
      </c>
      <c r="Z462" s="16" t="s">
        <v>2271</v>
      </c>
      <c r="AA462" s="11" t="s">
        <v>2299</v>
      </c>
      <c r="AB462" s="3">
        <f t="shared" si="39"/>
        <v>42963</v>
      </c>
      <c r="AC462" s="3">
        <v>43004</v>
      </c>
      <c r="AD462" s="3">
        <f t="shared" si="40"/>
        <v>43351</v>
      </c>
      <c r="AE462" s="3">
        <v>43424</v>
      </c>
      <c r="AF462" s="11" t="s">
        <v>2293</v>
      </c>
      <c r="AG462" s="3">
        <v>43433</v>
      </c>
      <c r="AH462" s="3">
        <v>43433</v>
      </c>
      <c r="AI462" s="4" t="s">
        <v>2502</v>
      </c>
      <c r="AJ462" s="7"/>
      <c r="AK462" s="4" t="s">
        <v>2512</v>
      </c>
      <c r="AO462" s="19" t="e">
        <v>#N/A</v>
      </c>
      <c r="AP462" s="19" t="e">
        <v>#N/A</v>
      </c>
      <c r="AQ462" s="19" t="e">
        <v>#N/A</v>
      </c>
      <c r="AR462" s="19" t="e">
        <f>VLOOKUP(A462,#REF!,12,0)</f>
        <v>#REF!</v>
      </c>
      <c r="AS462" s="19" t="e">
        <f t="shared" si="41"/>
        <v>#REF!</v>
      </c>
      <c r="AX462" s="19" t="e">
        <v>#N/A</v>
      </c>
      <c r="AY462" s="19" t="b">
        <v>1</v>
      </c>
      <c r="AZ462" s="19">
        <v>3900</v>
      </c>
    </row>
    <row r="463" spans="1:52" ht="15" hidden="1" customHeight="1">
      <c r="A463" s="19" t="s">
        <v>3003</v>
      </c>
      <c r="C463" s="72">
        <f t="shared" si="37"/>
        <v>36137762718</v>
      </c>
      <c r="D463" s="11">
        <v>459</v>
      </c>
      <c r="E463" s="12" t="s">
        <v>25</v>
      </c>
      <c r="F463" s="12" t="s">
        <v>109</v>
      </c>
      <c r="G463" s="4" t="s">
        <v>114</v>
      </c>
      <c r="H463" s="4" t="s">
        <v>271</v>
      </c>
      <c r="I463" s="4" t="s">
        <v>1029</v>
      </c>
      <c r="J463" s="12" t="s">
        <v>1030</v>
      </c>
      <c r="K463" s="33" t="s">
        <v>1629</v>
      </c>
      <c r="L463" s="34" t="s">
        <v>1894</v>
      </c>
      <c r="M463" s="4" t="str">
        <f t="shared" si="38"/>
        <v>BRH-NAIKPADA SINGJHAR SINAPALI</v>
      </c>
      <c r="N463" s="11" t="s">
        <v>26</v>
      </c>
      <c r="O463" s="11">
        <v>29</v>
      </c>
      <c r="P463" s="11">
        <v>1</v>
      </c>
      <c r="Q463" s="35" t="s">
        <v>26</v>
      </c>
      <c r="R463" s="3">
        <v>42739</v>
      </c>
      <c r="S463" s="3">
        <v>42650</v>
      </c>
      <c r="T463" s="3">
        <v>42924</v>
      </c>
      <c r="U463" s="11" t="s">
        <v>2290</v>
      </c>
      <c r="V463" s="11" t="s">
        <v>28</v>
      </c>
      <c r="W463" s="11" t="s">
        <v>29</v>
      </c>
      <c r="X463" s="16" t="s">
        <v>2218</v>
      </c>
      <c r="Y463" s="16" t="s">
        <v>2263</v>
      </c>
      <c r="Z463" s="16" t="s">
        <v>2271</v>
      </c>
      <c r="AA463" s="11" t="s">
        <v>2299</v>
      </c>
      <c r="AB463" s="3">
        <f t="shared" si="39"/>
        <v>42832</v>
      </c>
      <c r="AC463" s="3">
        <v>43004</v>
      </c>
      <c r="AD463" s="3">
        <f t="shared" si="40"/>
        <v>43220</v>
      </c>
      <c r="AE463" s="3">
        <v>43325</v>
      </c>
      <c r="AF463" s="11" t="s">
        <v>2293</v>
      </c>
      <c r="AG463" s="3">
        <v>43433</v>
      </c>
      <c r="AH463" s="3">
        <v>43433</v>
      </c>
      <c r="AI463" s="4" t="s">
        <v>2502</v>
      </c>
      <c r="AJ463" s="7"/>
      <c r="AK463" s="4" t="s">
        <v>2512</v>
      </c>
      <c r="AO463" s="19" t="e">
        <v>#N/A</v>
      </c>
      <c r="AP463" s="19" t="e">
        <v>#N/A</v>
      </c>
      <c r="AQ463" s="19" t="e">
        <v>#N/A</v>
      </c>
      <c r="AR463" s="19" t="e">
        <f>VLOOKUP(A463,#REF!,12,0)</f>
        <v>#REF!</v>
      </c>
      <c r="AS463" s="19" t="e">
        <f t="shared" si="41"/>
        <v>#REF!</v>
      </c>
      <c r="AX463" s="19" t="e">
        <v>#N/A</v>
      </c>
      <c r="AY463" s="19" t="b">
        <v>1</v>
      </c>
      <c r="AZ463" s="19">
        <v>5000</v>
      </c>
    </row>
    <row r="464" spans="1:52" s="10" customFormat="1" ht="15" hidden="1" customHeight="1">
      <c r="A464" s="19" t="s">
        <v>3004</v>
      </c>
      <c r="B464" s="19"/>
      <c r="C464" s="72">
        <f t="shared" si="37"/>
        <v>36342763570</v>
      </c>
      <c r="D464" s="11">
        <v>460</v>
      </c>
      <c r="E464" s="12" t="s">
        <v>25</v>
      </c>
      <c r="F464" s="12" t="s">
        <v>109</v>
      </c>
      <c r="G464" s="4" t="s">
        <v>114</v>
      </c>
      <c r="H464" s="4" t="s">
        <v>285</v>
      </c>
      <c r="I464" s="4" t="s">
        <v>1031</v>
      </c>
      <c r="J464" s="6" t="s">
        <v>1032</v>
      </c>
      <c r="K464" s="14" t="s">
        <v>1630</v>
      </c>
      <c r="L464" s="15" t="s">
        <v>1895</v>
      </c>
      <c r="M464" s="4" t="str">
        <f t="shared" si="38"/>
        <v>KODOBEDA SINGJHAR SINAPALI</v>
      </c>
      <c r="N464" s="11" t="s">
        <v>26</v>
      </c>
      <c r="O464" s="11">
        <v>21</v>
      </c>
      <c r="P464" s="11">
        <v>0</v>
      </c>
      <c r="Q464" s="35" t="s">
        <v>26</v>
      </c>
      <c r="R464" s="3">
        <v>42713</v>
      </c>
      <c r="S464" s="3">
        <v>42605</v>
      </c>
      <c r="T464" s="3">
        <f>S464+255</f>
        <v>42860</v>
      </c>
      <c r="U464" s="11" t="s">
        <v>2291</v>
      </c>
      <c r="V464" s="11" t="s">
        <v>28</v>
      </c>
      <c r="W464" s="11" t="s">
        <v>29</v>
      </c>
      <c r="X464" s="16" t="s">
        <v>2219</v>
      </c>
      <c r="Y464" s="11" t="s">
        <v>2263</v>
      </c>
      <c r="Z464" s="11" t="s">
        <v>2271</v>
      </c>
      <c r="AA464" s="11" t="s">
        <v>2299</v>
      </c>
      <c r="AB464" s="3">
        <f t="shared" si="39"/>
        <v>42787</v>
      </c>
      <c r="AC464" s="21">
        <v>43004</v>
      </c>
      <c r="AD464" s="3">
        <f t="shared" si="40"/>
        <v>43175</v>
      </c>
      <c r="AE464" s="21">
        <v>43279</v>
      </c>
      <c r="AF464" s="4" t="s">
        <v>2293</v>
      </c>
      <c r="AG464" s="3">
        <v>43433</v>
      </c>
      <c r="AH464" s="3">
        <v>43433</v>
      </c>
      <c r="AI464" s="4" t="s">
        <v>2502</v>
      </c>
      <c r="AJ464" s="7"/>
      <c r="AK464" s="4" t="s">
        <v>2512</v>
      </c>
      <c r="AL464" s="19"/>
      <c r="AM464" s="19"/>
      <c r="AN464" s="19"/>
      <c r="AO464" s="19" t="e">
        <v>#N/A</v>
      </c>
      <c r="AP464" s="19" t="e">
        <v>#N/A</v>
      </c>
      <c r="AQ464" s="19" t="e">
        <v>#N/A</v>
      </c>
      <c r="AR464" s="19" t="e">
        <f>VLOOKUP(A464,#REF!,12,0)</f>
        <v>#REF!</v>
      </c>
      <c r="AS464" s="19" t="e">
        <f t="shared" si="41"/>
        <v>#REF!</v>
      </c>
      <c r="AX464" s="19" t="e">
        <v>#N/A</v>
      </c>
      <c r="AY464" s="19" t="b">
        <v>1</v>
      </c>
      <c r="AZ464" s="19">
        <v>6100</v>
      </c>
    </row>
    <row r="465" spans="1:52" ht="15" hidden="1" customHeight="1">
      <c r="A465" s="19" t="s">
        <v>3005</v>
      </c>
      <c r="C465" s="72">
        <f t="shared" si="37"/>
        <v>84028000946</v>
      </c>
      <c r="D465" s="11">
        <v>461</v>
      </c>
      <c r="E465" s="12" t="s">
        <v>25</v>
      </c>
      <c r="F465" s="12" t="s">
        <v>109</v>
      </c>
      <c r="G465" s="4" t="s">
        <v>111</v>
      </c>
      <c r="H465" s="4" t="s">
        <v>168</v>
      </c>
      <c r="I465" s="4" t="s">
        <v>816</v>
      </c>
      <c r="J465" s="12" t="s">
        <v>1278</v>
      </c>
      <c r="K465" s="33"/>
      <c r="L465" s="34"/>
      <c r="M465" s="4" t="str">
        <f t="shared" si="38"/>
        <v>CHARPALI HATIBANDHA SINAPALI</v>
      </c>
      <c r="N465" s="11" t="s">
        <v>26</v>
      </c>
      <c r="O465" s="11">
        <v>24</v>
      </c>
      <c r="P465" s="11">
        <v>1</v>
      </c>
      <c r="Q465" s="35" t="s">
        <v>26</v>
      </c>
      <c r="R465" s="3">
        <v>42661</v>
      </c>
      <c r="S465" s="3">
        <v>42581</v>
      </c>
      <c r="T465" s="3"/>
      <c r="U465" s="11"/>
      <c r="V465" s="11" t="s">
        <v>27</v>
      </c>
      <c r="W465" s="11" t="s">
        <v>1936</v>
      </c>
      <c r="X465" s="16">
        <v>84028000946</v>
      </c>
      <c r="Y465" s="11" t="s">
        <v>2261</v>
      </c>
      <c r="Z465" s="16" t="s">
        <v>2277</v>
      </c>
      <c r="AA465" s="35" t="s">
        <v>31</v>
      </c>
      <c r="AB465" s="3">
        <f t="shared" si="39"/>
        <v>42763</v>
      </c>
      <c r="AC465" s="3">
        <v>42765</v>
      </c>
      <c r="AD465" s="3">
        <f t="shared" si="40"/>
        <v>43151</v>
      </c>
      <c r="AE465" s="3">
        <v>43791</v>
      </c>
      <c r="AF465" s="4" t="s">
        <v>2293</v>
      </c>
      <c r="AG465" s="3">
        <v>43805</v>
      </c>
      <c r="AH465" s="3">
        <v>43805</v>
      </c>
      <c r="AI465" s="4" t="s">
        <v>2502</v>
      </c>
      <c r="AJ465" s="7"/>
      <c r="AK465" s="4" t="s">
        <v>2512</v>
      </c>
      <c r="AO465" s="19" t="e">
        <v>#N/A</v>
      </c>
      <c r="AP465" s="19" t="e">
        <v>#N/A</v>
      </c>
      <c r="AQ465" s="19" t="e">
        <v>#N/A</v>
      </c>
      <c r="AR465" s="19" t="e">
        <f>VLOOKUP(A465,#REF!,12,0)</f>
        <v>#REF!</v>
      </c>
      <c r="AS465" s="19" t="e">
        <f t="shared" si="41"/>
        <v>#REF!</v>
      </c>
      <c r="AX465" s="19" t="e">
        <v>#N/A</v>
      </c>
      <c r="AY465" s="19" t="b">
        <v>1</v>
      </c>
      <c r="AZ465" s="19">
        <v>7200</v>
      </c>
    </row>
    <row r="466" spans="1:52" ht="15" hidden="1" customHeight="1">
      <c r="A466" s="19" t="s">
        <v>3006</v>
      </c>
      <c r="C466" s="72">
        <f t="shared" si="37"/>
        <v>84010961911</v>
      </c>
      <c r="D466" s="11">
        <v>462</v>
      </c>
      <c r="E466" s="12" t="s">
        <v>25</v>
      </c>
      <c r="F466" s="12" t="s">
        <v>109</v>
      </c>
      <c r="G466" s="4" t="s">
        <v>100</v>
      </c>
      <c r="H466" s="4" t="s">
        <v>136</v>
      </c>
      <c r="I466" s="4" t="s">
        <v>1033</v>
      </c>
      <c r="J466" s="12" t="s">
        <v>91</v>
      </c>
      <c r="K466" s="33" t="s">
        <v>1631</v>
      </c>
      <c r="L466" s="34" t="s">
        <v>1896</v>
      </c>
      <c r="M466" s="4" t="str">
        <f t="shared" si="38"/>
        <v>PITHAPADA BHARUAMUNDA SINAPALI</v>
      </c>
      <c r="N466" s="11" t="s">
        <v>26</v>
      </c>
      <c r="O466" s="11">
        <v>22</v>
      </c>
      <c r="P466" s="11">
        <v>0</v>
      </c>
      <c r="Q466" s="35" t="s">
        <v>26</v>
      </c>
      <c r="R466" s="3">
        <v>42804</v>
      </c>
      <c r="S466" s="3">
        <v>42722</v>
      </c>
      <c r="T466" s="3">
        <v>42989</v>
      </c>
      <c r="U466" s="11" t="s">
        <v>2290</v>
      </c>
      <c r="V466" s="11" t="s">
        <v>27</v>
      </c>
      <c r="W466" s="11" t="s">
        <v>1936</v>
      </c>
      <c r="X466" s="16" t="s">
        <v>2220</v>
      </c>
      <c r="Y466" s="11" t="s">
        <v>2261</v>
      </c>
      <c r="Z466" s="16" t="s">
        <v>2277</v>
      </c>
      <c r="AA466" s="35" t="s">
        <v>31</v>
      </c>
      <c r="AB466" s="3">
        <f t="shared" si="39"/>
        <v>42904</v>
      </c>
      <c r="AC466" s="3">
        <v>43026</v>
      </c>
      <c r="AD466" s="3">
        <f t="shared" si="40"/>
        <v>43292</v>
      </c>
      <c r="AE466" s="3">
        <v>43449</v>
      </c>
      <c r="AF466" s="11" t="s">
        <v>2293</v>
      </c>
      <c r="AG466" s="3">
        <v>43472</v>
      </c>
      <c r="AH466" s="3">
        <v>43472</v>
      </c>
      <c r="AI466" s="4" t="s">
        <v>2502</v>
      </c>
      <c r="AJ466" s="4"/>
      <c r="AK466" s="4" t="s">
        <v>2512</v>
      </c>
      <c r="AN466" s="19">
        <v>8658313315</v>
      </c>
      <c r="AO466" s="19">
        <v>8658313315</v>
      </c>
      <c r="AP466" s="19" t="s">
        <v>1631</v>
      </c>
      <c r="AQ466" s="19" t="s">
        <v>1896</v>
      </c>
      <c r="AR466" s="19" t="e">
        <f>VLOOKUP(A466,#REF!,12,0)</f>
        <v>#REF!</v>
      </c>
      <c r="AS466" s="19" t="e">
        <f t="shared" si="41"/>
        <v>#REF!</v>
      </c>
      <c r="AX466" s="19" t="e">
        <v>#N/A</v>
      </c>
      <c r="AY466" s="19" t="b">
        <v>1</v>
      </c>
      <c r="AZ466" s="19">
        <v>8300</v>
      </c>
    </row>
    <row r="467" spans="1:52" s="10" customFormat="1" ht="15" hidden="1" customHeight="1">
      <c r="A467" s="19" t="s">
        <v>3007</v>
      </c>
      <c r="B467" s="19"/>
      <c r="C467" s="72">
        <f t="shared" si="37"/>
        <v>84016367966</v>
      </c>
      <c r="D467" s="11">
        <v>463</v>
      </c>
      <c r="E467" s="12" t="s">
        <v>25</v>
      </c>
      <c r="F467" s="12" t="s">
        <v>109</v>
      </c>
      <c r="G467" s="4" t="s">
        <v>100</v>
      </c>
      <c r="H467" s="4" t="s">
        <v>134</v>
      </c>
      <c r="I467" s="4" t="s">
        <v>533</v>
      </c>
      <c r="J467" s="12" t="s">
        <v>1034</v>
      </c>
      <c r="K467" s="33" t="s">
        <v>1632</v>
      </c>
      <c r="L467" s="34" t="s">
        <v>1897</v>
      </c>
      <c r="M467" s="4" t="str">
        <f t="shared" si="38"/>
        <v>LIT-HARIJANPADA BHARUAMUNDA SINAPALI</v>
      </c>
      <c r="N467" s="11" t="s">
        <v>26</v>
      </c>
      <c r="O467" s="11">
        <v>26</v>
      </c>
      <c r="P467" s="11">
        <v>0</v>
      </c>
      <c r="Q467" s="35" t="s">
        <v>26</v>
      </c>
      <c r="R467" s="3">
        <v>42787</v>
      </c>
      <c r="S467" s="3">
        <v>42723</v>
      </c>
      <c r="T467" s="3">
        <v>42991</v>
      </c>
      <c r="U467" s="11" t="s">
        <v>2291</v>
      </c>
      <c r="V467" s="11" t="s">
        <v>27</v>
      </c>
      <c r="W467" s="11" t="s">
        <v>1936</v>
      </c>
      <c r="X467" s="16" t="s">
        <v>2221</v>
      </c>
      <c r="Y467" s="11" t="s">
        <v>2261</v>
      </c>
      <c r="Z467" s="16" t="s">
        <v>2277</v>
      </c>
      <c r="AA467" s="35" t="s">
        <v>31</v>
      </c>
      <c r="AB467" s="3">
        <f t="shared" si="39"/>
        <v>42905</v>
      </c>
      <c r="AC467" s="3">
        <v>43014</v>
      </c>
      <c r="AD467" s="3">
        <f t="shared" si="40"/>
        <v>43293</v>
      </c>
      <c r="AE467" s="3">
        <v>43325</v>
      </c>
      <c r="AF467" s="11" t="s">
        <v>2293</v>
      </c>
      <c r="AG467" s="3">
        <v>43433</v>
      </c>
      <c r="AH467" s="3">
        <v>43406</v>
      </c>
      <c r="AI467" s="4" t="s">
        <v>2502</v>
      </c>
      <c r="AJ467" s="7"/>
      <c r="AK467" s="4" t="s">
        <v>2512</v>
      </c>
      <c r="AL467" s="19"/>
      <c r="AM467" s="19"/>
      <c r="AN467" s="19">
        <v>8658126252</v>
      </c>
      <c r="AO467" s="19">
        <v>8658126252</v>
      </c>
      <c r="AP467" s="19" t="s">
        <v>1632</v>
      </c>
      <c r="AQ467" s="19" t="s">
        <v>1897</v>
      </c>
      <c r="AR467" s="19" t="e">
        <f>VLOOKUP(A467,#REF!,12,0)</f>
        <v>#REF!</v>
      </c>
      <c r="AS467" s="19" t="e">
        <f t="shared" si="41"/>
        <v>#REF!</v>
      </c>
      <c r="AX467" s="19" t="e">
        <v>#N/A</v>
      </c>
      <c r="AY467" s="19" t="b">
        <v>1</v>
      </c>
      <c r="AZ467" s="19">
        <v>9400</v>
      </c>
    </row>
    <row r="468" spans="1:52" ht="15" hidden="1" customHeight="1">
      <c r="A468" s="19" t="s">
        <v>3008</v>
      </c>
      <c r="C468" s="72">
        <f t="shared" si="37"/>
        <v>84021934500</v>
      </c>
      <c r="D468" s="11">
        <v>464</v>
      </c>
      <c r="E468" s="12" t="s">
        <v>25</v>
      </c>
      <c r="F468" s="12" t="s">
        <v>109</v>
      </c>
      <c r="G468" s="4" t="s">
        <v>100</v>
      </c>
      <c r="H468" s="4" t="s">
        <v>126</v>
      </c>
      <c r="I468" s="4" t="s">
        <v>1035</v>
      </c>
      <c r="J468" s="12" t="s">
        <v>1036</v>
      </c>
      <c r="K468" s="33" t="s">
        <v>1633</v>
      </c>
      <c r="L468" s="34" t="s">
        <v>1898</v>
      </c>
      <c r="M468" s="4" t="str">
        <f t="shared" si="38"/>
        <v>KOKPADAR BHARUAMUNDA SINAPALI</v>
      </c>
      <c r="N468" s="11" t="s">
        <v>26</v>
      </c>
      <c r="O468" s="11">
        <v>20</v>
      </c>
      <c r="P468" s="11">
        <v>0</v>
      </c>
      <c r="Q468" s="35" t="s">
        <v>26</v>
      </c>
      <c r="R468" s="3">
        <v>42857</v>
      </c>
      <c r="S468" s="3">
        <v>42760</v>
      </c>
      <c r="T468" s="3">
        <v>43029</v>
      </c>
      <c r="U468" s="11" t="s">
        <v>2291</v>
      </c>
      <c r="V468" s="11" t="s">
        <v>27</v>
      </c>
      <c r="W468" s="11" t="s">
        <v>1936</v>
      </c>
      <c r="X468" s="16" t="s">
        <v>2222</v>
      </c>
      <c r="Y468" s="11" t="s">
        <v>2261</v>
      </c>
      <c r="Z468" s="16" t="s">
        <v>2277</v>
      </c>
      <c r="AA468" s="35" t="s">
        <v>31</v>
      </c>
      <c r="AB468" s="3">
        <f t="shared" si="39"/>
        <v>42942</v>
      </c>
      <c r="AC468" s="3">
        <v>43026</v>
      </c>
      <c r="AD468" s="3">
        <f t="shared" si="40"/>
        <v>43330</v>
      </c>
      <c r="AE468" s="3">
        <v>43512</v>
      </c>
      <c r="AF468" s="4" t="s">
        <v>2293</v>
      </c>
      <c r="AG468" s="3">
        <v>43552</v>
      </c>
      <c r="AH468" s="3">
        <v>43552</v>
      </c>
      <c r="AI468" s="4" t="s">
        <v>2502</v>
      </c>
      <c r="AJ468" s="7"/>
      <c r="AK468" s="4" t="s">
        <v>2512</v>
      </c>
      <c r="AN468" s="19">
        <v>7682882357</v>
      </c>
      <c r="AO468" s="19">
        <v>7682882357</v>
      </c>
      <c r="AP468" s="19" t="s">
        <v>1633</v>
      </c>
      <c r="AQ468" s="19" t="s">
        <v>1898</v>
      </c>
      <c r="AR468" s="19" t="e">
        <f>VLOOKUP(A468,#REF!,12,0)</f>
        <v>#REF!</v>
      </c>
      <c r="AS468" s="19" t="e">
        <f t="shared" si="41"/>
        <v>#REF!</v>
      </c>
      <c r="AX468" s="19" t="e">
        <v>#N/A</v>
      </c>
      <c r="AY468" s="19" t="b">
        <v>1</v>
      </c>
      <c r="AZ468" s="19">
        <v>500</v>
      </c>
    </row>
    <row r="469" spans="1:52" s="10" customFormat="1" ht="15" hidden="1" customHeight="1">
      <c r="A469" s="19" t="s">
        <v>3009</v>
      </c>
      <c r="B469" s="19"/>
      <c r="C469" s="72">
        <f t="shared" si="37"/>
        <v>84026701149</v>
      </c>
      <c r="D469" s="11">
        <v>465</v>
      </c>
      <c r="E469" s="12" t="s">
        <v>25</v>
      </c>
      <c r="F469" s="12" t="s">
        <v>109</v>
      </c>
      <c r="G469" s="4" t="s">
        <v>100</v>
      </c>
      <c r="H469" s="4" t="s">
        <v>135</v>
      </c>
      <c r="I469" s="4" t="s">
        <v>1037</v>
      </c>
      <c r="J469" s="12" t="s">
        <v>1038</v>
      </c>
      <c r="K469" s="33" t="s">
        <v>1634</v>
      </c>
      <c r="L469" s="34" t="s">
        <v>1899</v>
      </c>
      <c r="M469" s="4" t="str">
        <f t="shared" si="38"/>
        <v>NUAPADA-II BHARUAMUNDA SINAPALI</v>
      </c>
      <c r="N469" s="11" t="s">
        <v>26</v>
      </c>
      <c r="O469" s="11">
        <v>22</v>
      </c>
      <c r="P469" s="11">
        <v>0</v>
      </c>
      <c r="Q469" s="35" t="s">
        <v>26</v>
      </c>
      <c r="R469" s="3">
        <v>42884</v>
      </c>
      <c r="S469" s="3">
        <v>42747</v>
      </c>
      <c r="T469" s="3">
        <f>S469+298</f>
        <v>43045</v>
      </c>
      <c r="U469" s="11" t="s">
        <v>2291</v>
      </c>
      <c r="V469" s="11" t="s">
        <v>27</v>
      </c>
      <c r="W469" s="11" t="s">
        <v>1936</v>
      </c>
      <c r="X469" s="16" t="s">
        <v>2223</v>
      </c>
      <c r="Y469" s="11" t="s">
        <v>2261</v>
      </c>
      <c r="Z469" s="16" t="s">
        <v>2277</v>
      </c>
      <c r="AA469" s="35" t="s">
        <v>31</v>
      </c>
      <c r="AB469" s="3">
        <f t="shared" si="39"/>
        <v>42929</v>
      </c>
      <c r="AC469" s="3">
        <v>43026</v>
      </c>
      <c r="AD469" s="3">
        <f t="shared" si="40"/>
        <v>43317</v>
      </c>
      <c r="AE469" s="3">
        <v>43406</v>
      </c>
      <c r="AF469" s="11" t="s">
        <v>2293</v>
      </c>
      <c r="AG469" s="3">
        <v>43433</v>
      </c>
      <c r="AH469" s="3">
        <v>43406</v>
      </c>
      <c r="AI469" s="4" t="s">
        <v>2502</v>
      </c>
      <c r="AJ469" s="7"/>
      <c r="AK469" s="4" t="s">
        <v>2512</v>
      </c>
      <c r="AL469" s="19"/>
      <c r="AM469" s="19"/>
      <c r="AN469" s="19">
        <v>6980290414</v>
      </c>
      <c r="AO469" s="19">
        <v>6980290414</v>
      </c>
      <c r="AP469" s="19" t="s">
        <v>1634</v>
      </c>
      <c r="AQ469" s="19" t="s">
        <v>1899</v>
      </c>
      <c r="AR469" s="19" t="e">
        <f>VLOOKUP(A469,#REF!,12,0)</f>
        <v>#REF!</v>
      </c>
      <c r="AS469" s="19" t="e">
        <f t="shared" si="41"/>
        <v>#REF!</v>
      </c>
      <c r="AX469" s="19" t="e">
        <v>#N/A</v>
      </c>
      <c r="AY469" s="19" t="b">
        <v>1</v>
      </c>
      <c r="AZ469" s="19">
        <v>1600</v>
      </c>
    </row>
    <row r="470" spans="1:52" ht="15" hidden="1" customHeight="1">
      <c r="A470" s="19" t="s">
        <v>3010</v>
      </c>
      <c r="C470" s="72">
        <f t="shared" si="37"/>
        <v>84026906533</v>
      </c>
      <c r="D470" s="11">
        <v>466</v>
      </c>
      <c r="E470" s="12" t="s">
        <v>25</v>
      </c>
      <c r="F470" s="12" t="s">
        <v>109</v>
      </c>
      <c r="G470" s="4" t="s">
        <v>100</v>
      </c>
      <c r="H470" s="4" t="s">
        <v>338</v>
      </c>
      <c r="I470" s="4" t="s">
        <v>1039</v>
      </c>
      <c r="J470" s="12" t="s">
        <v>1040</v>
      </c>
      <c r="K470" s="33" t="s">
        <v>1635</v>
      </c>
      <c r="L470" s="34" t="s">
        <v>1900</v>
      </c>
      <c r="M470" s="4" t="str">
        <f t="shared" si="38"/>
        <v>MAKARDAMPADA BHARUAMUNDA SINAPALI</v>
      </c>
      <c r="N470" s="11" t="s">
        <v>26</v>
      </c>
      <c r="O470" s="11">
        <v>20</v>
      </c>
      <c r="P470" s="11">
        <v>0</v>
      </c>
      <c r="Q470" s="35" t="s">
        <v>26</v>
      </c>
      <c r="R470" s="3">
        <v>42896</v>
      </c>
      <c r="S470" s="3">
        <v>42833</v>
      </c>
      <c r="T470" s="3">
        <v>43104</v>
      </c>
      <c r="U470" s="11" t="s">
        <v>2290</v>
      </c>
      <c r="V470" s="11" t="s">
        <v>27</v>
      </c>
      <c r="W470" s="11" t="s">
        <v>1936</v>
      </c>
      <c r="X470" s="16" t="s">
        <v>2224</v>
      </c>
      <c r="Y470" s="11" t="s">
        <v>2261</v>
      </c>
      <c r="Z470" s="11" t="s">
        <v>2277</v>
      </c>
      <c r="AA470" s="35" t="s">
        <v>31</v>
      </c>
      <c r="AB470" s="3">
        <f t="shared" si="39"/>
        <v>43015</v>
      </c>
      <c r="AC470" s="3">
        <v>43026</v>
      </c>
      <c r="AD470" s="3">
        <f t="shared" si="40"/>
        <v>43403</v>
      </c>
      <c r="AE470" s="3">
        <v>43449</v>
      </c>
      <c r="AF470" s="11" t="s">
        <v>2293</v>
      </c>
      <c r="AG470" s="3">
        <v>43472</v>
      </c>
      <c r="AH470" s="3">
        <v>43472</v>
      </c>
      <c r="AI470" s="4" t="s">
        <v>2502</v>
      </c>
      <c r="AJ470" s="4"/>
      <c r="AK470" s="4" t="s">
        <v>2512</v>
      </c>
      <c r="AN470" s="19">
        <v>9556235004</v>
      </c>
      <c r="AO470" s="19">
        <v>9556235004</v>
      </c>
      <c r="AP470" s="19" t="s">
        <v>1635</v>
      </c>
      <c r="AQ470" s="19" t="s">
        <v>1900</v>
      </c>
      <c r="AR470" s="19" t="e">
        <f>VLOOKUP(A470,#REF!,12,0)</f>
        <v>#REF!</v>
      </c>
      <c r="AS470" s="19" t="e">
        <f t="shared" si="41"/>
        <v>#REF!</v>
      </c>
      <c r="AX470" s="19" t="e">
        <v>#N/A</v>
      </c>
      <c r="AY470" s="19" t="b">
        <v>1</v>
      </c>
      <c r="AZ470" s="19">
        <v>2700</v>
      </c>
    </row>
    <row r="471" spans="1:52" ht="15" hidden="1" customHeight="1">
      <c r="A471" s="19" t="s">
        <v>3011</v>
      </c>
      <c r="C471" s="72">
        <f t="shared" si="37"/>
        <v>84027810726</v>
      </c>
      <c r="D471" s="11">
        <v>467</v>
      </c>
      <c r="E471" s="12" t="s">
        <v>25</v>
      </c>
      <c r="F471" s="12" t="s">
        <v>109</v>
      </c>
      <c r="G471" s="4" t="s">
        <v>100</v>
      </c>
      <c r="H471" s="4" t="s">
        <v>134</v>
      </c>
      <c r="I471" s="4" t="s">
        <v>1041</v>
      </c>
      <c r="J471" s="12" t="s">
        <v>1042</v>
      </c>
      <c r="K471" s="33" t="s">
        <v>1636</v>
      </c>
      <c r="L471" s="34" t="s">
        <v>1901</v>
      </c>
      <c r="M471" s="4" t="str">
        <f t="shared" si="38"/>
        <v>LIT-HARIJANPADA BHARUAMUNDA SINAPALI</v>
      </c>
      <c r="N471" s="11" t="s">
        <v>26</v>
      </c>
      <c r="O471" s="11">
        <v>19</v>
      </c>
      <c r="P471" s="11">
        <v>0</v>
      </c>
      <c r="Q471" s="35" t="s">
        <v>26</v>
      </c>
      <c r="R471" s="3">
        <v>42815</v>
      </c>
      <c r="S471" s="3">
        <v>42738</v>
      </c>
      <c r="T471" s="3">
        <v>43010</v>
      </c>
      <c r="U471" s="11" t="s">
        <v>2290</v>
      </c>
      <c r="V471" s="11" t="s">
        <v>27</v>
      </c>
      <c r="W471" s="11" t="s">
        <v>1936</v>
      </c>
      <c r="X471" s="16">
        <v>84027810726</v>
      </c>
      <c r="Y471" s="16" t="s">
        <v>2261</v>
      </c>
      <c r="Z471" s="16" t="s">
        <v>2277</v>
      </c>
      <c r="AA471" s="35" t="s">
        <v>31</v>
      </c>
      <c r="AB471" s="3">
        <f t="shared" si="39"/>
        <v>42920</v>
      </c>
      <c r="AC471" s="3">
        <v>43066</v>
      </c>
      <c r="AD471" s="3">
        <f t="shared" si="40"/>
        <v>43308</v>
      </c>
      <c r="AE471" s="3">
        <v>43325</v>
      </c>
      <c r="AF471" s="11" t="s">
        <v>2293</v>
      </c>
      <c r="AG471" s="3">
        <v>43433</v>
      </c>
      <c r="AH471" s="3">
        <v>43433</v>
      </c>
      <c r="AI471" s="4" t="s">
        <v>2502</v>
      </c>
      <c r="AJ471" s="7"/>
      <c r="AK471" s="4" t="s">
        <v>2512</v>
      </c>
      <c r="AN471" s="19">
        <v>7326012092</v>
      </c>
      <c r="AO471" s="19">
        <v>7326012092</v>
      </c>
      <c r="AP471" s="19" t="s">
        <v>1636</v>
      </c>
      <c r="AQ471" s="19" t="s">
        <v>1901</v>
      </c>
      <c r="AR471" s="19" t="e">
        <f>VLOOKUP(A471,#REF!,12,0)</f>
        <v>#REF!</v>
      </c>
      <c r="AS471" s="19" t="e">
        <f t="shared" si="41"/>
        <v>#REF!</v>
      </c>
      <c r="AX471" s="19" t="e">
        <v>#N/A</v>
      </c>
      <c r="AY471" s="19" t="b">
        <v>1</v>
      </c>
      <c r="AZ471" s="19">
        <v>3800</v>
      </c>
    </row>
    <row r="472" spans="1:52" s="10" customFormat="1" ht="15" hidden="1" customHeight="1">
      <c r="A472" s="19" t="s">
        <v>3012</v>
      </c>
      <c r="B472" s="19"/>
      <c r="C472" s="72">
        <f t="shared" si="37"/>
        <v>84028919642</v>
      </c>
      <c r="D472" s="11">
        <v>468</v>
      </c>
      <c r="E472" s="12" t="s">
        <v>25</v>
      </c>
      <c r="F472" s="12" t="s">
        <v>109</v>
      </c>
      <c r="G472" s="4" t="s">
        <v>100</v>
      </c>
      <c r="H472" s="4" t="s">
        <v>124</v>
      </c>
      <c r="I472" s="4" t="s">
        <v>1043</v>
      </c>
      <c r="J472" s="6" t="s">
        <v>1044</v>
      </c>
      <c r="K472" s="14" t="s">
        <v>1637</v>
      </c>
      <c r="L472" s="15" t="s">
        <v>1902</v>
      </c>
      <c r="M472" s="4" t="str">
        <f t="shared" si="38"/>
        <v>JARELPADAR BHARUAMUNDA SINAPALI</v>
      </c>
      <c r="N472" s="11" t="s">
        <v>26</v>
      </c>
      <c r="O472" s="11">
        <v>20</v>
      </c>
      <c r="P472" s="11">
        <v>0</v>
      </c>
      <c r="Q472" s="35" t="s">
        <v>26</v>
      </c>
      <c r="R472" s="3">
        <v>42794</v>
      </c>
      <c r="S472" s="3">
        <v>42686</v>
      </c>
      <c r="T472" s="3">
        <v>42959</v>
      </c>
      <c r="U472" s="11" t="s">
        <v>2291</v>
      </c>
      <c r="V472" s="11" t="s">
        <v>27</v>
      </c>
      <c r="W472" s="25" t="s">
        <v>1936</v>
      </c>
      <c r="X472" s="16" t="s">
        <v>2225</v>
      </c>
      <c r="Y472" s="11" t="s">
        <v>2261</v>
      </c>
      <c r="Z472" s="16" t="s">
        <v>2277</v>
      </c>
      <c r="AA472" s="17" t="s">
        <v>31</v>
      </c>
      <c r="AB472" s="3">
        <f t="shared" si="39"/>
        <v>42868</v>
      </c>
      <c r="AC472" s="21">
        <v>43014</v>
      </c>
      <c r="AD472" s="3">
        <f t="shared" si="40"/>
        <v>43256</v>
      </c>
      <c r="AE472" s="21">
        <v>43308</v>
      </c>
      <c r="AF472" s="11" t="s">
        <v>2293</v>
      </c>
      <c r="AG472" s="3">
        <v>43433</v>
      </c>
      <c r="AH472" s="3">
        <v>43433</v>
      </c>
      <c r="AI472" s="4" t="s">
        <v>2502</v>
      </c>
      <c r="AJ472" s="7"/>
      <c r="AK472" s="4" t="s">
        <v>2512</v>
      </c>
      <c r="AL472" s="19"/>
      <c r="AM472" s="19"/>
      <c r="AN472" s="19">
        <v>7682082951</v>
      </c>
      <c r="AO472" s="19">
        <v>7682082951</v>
      </c>
      <c r="AP472" s="19" t="s">
        <v>1637</v>
      </c>
      <c r="AQ472" s="19" t="s">
        <v>1902</v>
      </c>
      <c r="AR472" s="19" t="e">
        <f>VLOOKUP(A472,#REF!,12,0)</f>
        <v>#REF!</v>
      </c>
      <c r="AS472" s="19" t="e">
        <f t="shared" si="41"/>
        <v>#REF!</v>
      </c>
      <c r="AX472" s="19" t="e">
        <v>#N/A</v>
      </c>
      <c r="AY472" s="19" t="b">
        <v>1</v>
      </c>
      <c r="AZ472" s="19">
        <v>4900</v>
      </c>
    </row>
    <row r="473" spans="1:52" ht="15" hidden="1" customHeight="1">
      <c r="A473" s="19" t="s">
        <v>3013</v>
      </c>
      <c r="C473" s="72">
        <f t="shared" si="37"/>
        <v>84029173793</v>
      </c>
      <c r="D473" s="11">
        <v>469</v>
      </c>
      <c r="E473" s="12" t="s">
        <v>25</v>
      </c>
      <c r="F473" s="12" t="s">
        <v>109</v>
      </c>
      <c r="G473" s="4" t="s">
        <v>100</v>
      </c>
      <c r="H473" s="4" t="s">
        <v>338</v>
      </c>
      <c r="I473" s="4" t="s">
        <v>93</v>
      </c>
      <c r="J473" s="12" t="s">
        <v>86</v>
      </c>
      <c r="K473" s="33" t="s">
        <v>1638</v>
      </c>
      <c r="L473" s="34" t="s">
        <v>1903</v>
      </c>
      <c r="M473" s="4" t="str">
        <f t="shared" si="38"/>
        <v>MAKARDAMPADA BHARUAMUNDA SINAPALI</v>
      </c>
      <c r="N473" s="11" t="s">
        <v>26</v>
      </c>
      <c r="O473" s="11">
        <v>20</v>
      </c>
      <c r="P473" s="11">
        <v>0</v>
      </c>
      <c r="Q473" s="35" t="s">
        <v>26</v>
      </c>
      <c r="R473" s="3">
        <v>42840</v>
      </c>
      <c r="S473" s="3">
        <v>42780</v>
      </c>
      <c r="T473" s="3">
        <v>43054</v>
      </c>
      <c r="U473" s="11" t="s">
        <v>2290</v>
      </c>
      <c r="V473" s="11" t="s">
        <v>27</v>
      </c>
      <c r="W473" s="11" t="s">
        <v>1936</v>
      </c>
      <c r="X473" s="16" t="s">
        <v>2226</v>
      </c>
      <c r="Y473" s="11" t="s">
        <v>2261</v>
      </c>
      <c r="Z473" s="16" t="s">
        <v>2277</v>
      </c>
      <c r="AA473" s="35" t="s">
        <v>31</v>
      </c>
      <c r="AB473" s="3">
        <f t="shared" si="39"/>
        <v>42962</v>
      </c>
      <c r="AC473" s="3">
        <v>43026</v>
      </c>
      <c r="AD473" s="3">
        <f t="shared" si="40"/>
        <v>43350</v>
      </c>
      <c r="AE473" s="3">
        <v>43449</v>
      </c>
      <c r="AF473" s="11" t="s">
        <v>2293</v>
      </c>
      <c r="AG473" s="3">
        <v>43472</v>
      </c>
      <c r="AH473" s="3">
        <v>43472</v>
      </c>
      <c r="AI473" s="4" t="s">
        <v>2502</v>
      </c>
      <c r="AJ473" s="4"/>
      <c r="AK473" s="4" t="s">
        <v>2512</v>
      </c>
      <c r="AN473" s="19">
        <v>7751880696</v>
      </c>
      <c r="AO473" s="19">
        <v>7751880696</v>
      </c>
      <c r="AP473" s="19" t="s">
        <v>1638</v>
      </c>
      <c r="AQ473" s="19" t="s">
        <v>1903</v>
      </c>
      <c r="AR473" s="19" t="e">
        <f>VLOOKUP(A473,#REF!,12,0)</f>
        <v>#REF!</v>
      </c>
      <c r="AS473" s="19" t="e">
        <f t="shared" si="41"/>
        <v>#REF!</v>
      </c>
      <c r="AX473" s="19" t="e">
        <v>#N/A</v>
      </c>
      <c r="AY473" s="19" t="b">
        <v>1</v>
      </c>
      <c r="AZ473" s="19">
        <v>6000</v>
      </c>
    </row>
    <row r="474" spans="1:52" ht="15" hidden="1" customHeight="1">
      <c r="A474" s="19" t="s">
        <v>3014</v>
      </c>
      <c r="C474" s="72">
        <f t="shared" si="37"/>
        <v>84029967731</v>
      </c>
      <c r="D474" s="11">
        <v>470</v>
      </c>
      <c r="E474" s="12" t="s">
        <v>25</v>
      </c>
      <c r="F474" s="12" t="s">
        <v>109</v>
      </c>
      <c r="G474" s="4" t="s">
        <v>100</v>
      </c>
      <c r="H474" s="4" t="s">
        <v>134</v>
      </c>
      <c r="I474" s="4" t="s">
        <v>1045</v>
      </c>
      <c r="J474" s="12" t="s">
        <v>1046</v>
      </c>
      <c r="K474" s="33" t="s">
        <v>1639</v>
      </c>
      <c r="L474" s="34" t="s">
        <v>1904</v>
      </c>
      <c r="M474" s="4" t="str">
        <f t="shared" si="38"/>
        <v>LIT-HARIJANPADA BHARUAMUNDA SINAPALI</v>
      </c>
      <c r="N474" s="11" t="s">
        <v>26</v>
      </c>
      <c r="O474" s="11">
        <v>22</v>
      </c>
      <c r="P474" s="11">
        <v>0</v>
      </c>
      <c r="Q474" s="35" t="s">
        <v>26</v>
      </c>
      <c r="R474" s="3">
        <v>42815</v>
      </c>
      <c r="S474" s="3">
        <v>42676</v>
      </c>
      <c r="T474" s="3">
        <v>42941</v>
      </c>
      <c r="U474" s="11" t="s">
        <v>2291</v>
      </c>
      <c r="V474" s="11" t="s">
        <v>27</v>
      </c>
      <c r="W474" s="11" t="s">
        <v>1936</v>
      </c>
      <c r="X474" s="16" t="s">
        <v>2227</v>
      </c>
      <c r="Y474" s="11" t="s">
        <v>2261</v>
      </c>
      <c r="Z474" s="16" t="s">
        <v>2277</v>
      </c>
      <c r="AA474" s="35" t="s">
        <v>31</v>
      </c>
      <c r="AB474" s="3">
        <f t="shared" si="39"/>
        <v>42858</v>
      </c>
      <c r="AC474" s="3">
        <v>43014</v>
      </c>
      <c r="AD474" s="3">
        <f t="shared" si="40"/>
        <v>43246</v>
      </c>
      <c r="AE474" s="3">
        <v>43325</v>
      </c>
      <c r="AF474" s="11" t="s">
        <v>2293</v>
      </c>
      <c r="AG474" s="3">
        <v>43433</v>
      </c>
      <c r="AH474" s="3">
        <v>43433</v>
      </c>
      <c r="AI474" s="4" t="s">
        <v>2502</v>
      </c>
      <c r="AJ474" s="4"/>
      <c r="AK474" s="4" t="s">
        <v>2512</v>
      </c>
      <c r="AN474" s="19">
        <v>7894510452</v>
      </c>
      <c r="AO474" s="19">
        <v>7894510452</v>
      </c>
      <c r="AP474" s="19" t="s">
        <v>1639</v>
      </c>
      <c r="AQ474" s="19" t="s">
        <v>1904</v>
      </c>
      <c r="AR474" s="19" t="e">
        <f>VLOOKUP(A474,#REF!,12,0)</f>
        <v>#REF!</v>
      </c>
      <c r="AS474" s="19" t="e">
        <f t="shared" si="41"/>
        <v>#REF!</v>
      </c>
      <c r="AX474" s="19" t="e">
        <v>#N/A</v>
      </c>
      <c r="AY474" s="19" t="b">
        <v>1</v>
      </c>
      <c r="AZ474" s="19">
        <v>7100</v>
      </c>
    </row>
    <row r="475" spans="1:52" s="10" customFormat="1" ht="15" hidden="1" customHeight="1">
      <c r="A475" s="19" t="s">
        <v>3015</v>
      </c>
      <c r="B475" s="19"/>
      <c r="C475" s="72">
        <f t="shared" si="37"/>
        <v>84030130007</v>
      </c>
      <c r="D475" s="11">
        <v>471</v>
      </c>
      <c r="E475" s="12" t="s">
        <v>25</v>
      </c>
      <c r="F475" s="12" t="s">
        <v>109</v>
      </c>
      <c r="G475" s="4" t="s">
        <v>100</v>
      </c>
      <c r="H475" s="4" t="s">
        <v>136</v>
      </c>
      <c r="I475" s="4" t="s">
        <v>1047</v>
      </c>
      <c r="J475" s="6" t="s">
        <v>1048</v>
      </c>
      <c r="K475" s="14" t="s">
        <v>1640</v>
      </c>
      <c r="L475" s="15" t="s">
        <v>1905</v>
      </c>
      <c r="M475" s="4" t="str">
        <f t="shared" si="38"/>
        <v>PITHAPADA BHARUAMUNDA SINAPALI</v>
      </c>
      <c r="N475" s="11" t="s">
        <v>26</v>
      </c>
      <c r="O475" s="11">
        <v>21</v>
      </c>
      <c r="P475" s="11">
        <v>0</v>
      </c>
      <c r="Q475" s="35" t="s">
        <v>26</v>
      </c>
      <c r="R475" s="3">
        <v>42804</v>
      </c>
      <c r="S475" s="3">
        <v>42694</v>
      </c>
      <c r="T475" s="3">
        <v>42960</v>
      </c>
      <c r="U475" s="11" t="s">
        <v>2291</v>
      </c>
      <c r="V475" s="11" t="s">
        <v>27</v>
      </c>
      <c r="W475" s="11" t="s">
        <v>1936</v>
      </c>
      <c r="X475" s="16" t="s">
        <v>2228</v>
      </c>
      <c r="Y475" s="11" t="s">
        <v>2261</v>
      </c>
      <c r="Z475" s="16" t="s">
        <v>2277</v>
      </c>
      <c r="AA475" s="17" t="s">
        <v>31</v>
      </c>
      <c r="AB475" s="3">
        <f t="shared" si="39"/>
        <v>42876</v>
      </c>
      <c r="AC475" s="21">
        <v>43014</v>
      </c>
      <c r="AD475" s="3">
        <f t="shared" si="40"/>
        <v>43264</v>
      </c>
      <c r="AE475" s="21">
        <v>43308</v>
      </c>
      <c r="AF475" s="11" t="s">
        <v>2293</v>
      </c>
      <c r="AG475" s="3">
        <v>43406</v>
      </c>
      <c r="AH475" s="3">
        <v>43433</v>
      </c>
      <c r="AI475" s="4" t="s">
        <v>2502</v>
      </c>
      <c r="AJ475" s="4"/>
      <c r="AK475" s="4" t="s">
        <v>2512</v>
      </c>
      <c r="AL475" s="19"/>
      <c r="AM475" s="19"/>
      <c r="AN475" s="19">
        <v>7749908497</v>
      </c>
      <c r="AO475" s="19">
        <v>7749908497</v>
      </c>
      <c r="AP475" s="19" t="s">
        <v>1640</v>
      </c>
      <c r="AQ475" s="19" t="s">
        <v>1905</v>
      </c>
      <c r="AR475" s="19" t="e">
        <f>VLOOKUP(A475,#REF!,12,0)</f>
        <v>#REF!</v>
      </c>
      <c r="AS475" s="19" t="e">
        <f t="shared" si="41"/>
        <v>#REF!</v>
      </c>
      <c r="AX475" s="19" t="e">
        <v>#N/A</v>
      </c>
      <c r="AY475" s="19" t="b">
        <v>1</v>
      </c>
      <c r="AZ475" s="19">
        <v>8200</v>
      </c>
    </row>
    <row r="476" spans="1:52" s="10" customFormat="1" ht="15" hidden="1" customHeight="1">
      <c r="A476" s="19" t="s">
        <v>3016</v>
      </c>
      <c r="B476" s="19"/>
      <c r="C476" s="72">
        <f t="shared" si="37"/>
        <v>84031120475</v>
      </c>
      <c r="D476" s="11">
        <v>472</v>
      </c>
      <c r="E476" s="12" t="s">
        <v>25</v>
      </c>
      <c r="F476" s="12" t="s">
        <v>109</v>
      </c>
      <c r="G476" s="4" t="s">
        <v>100</v>
      </c>
      <c r="H476" s="4" t="s">
        <v>132</v>
      </c>
      <c r="I476" s="4" t="s">
        <v>1049</v>
      </c>
      <c r="J476" s="12" t="s">
        <v>1050</v>
      </c>
      <c r="K476" s="33" t="s">
        <v>3365</v>
      </c>
      <c r="L476" s="34" t="s">
        <v>1906</v>
      </c>
      <c r="M476" s="4" t="str">
        <f t="shared" si="38"/>
        <v>KATAPADA BHARUAMUNDA SINAPALI</v>
      </c>
      <c r="N476" s="11" t="s">
        <v>26</v>
      </c>
      <c r="O476" s="11">
        <v>20</v>
      </c>
      <c r="P476" s="11">
        <v>0</v>
      </c>
      <c r="Q476" s="35" t="s">
        <v>26</v>
      </c>
      <c r="R476" s="3">
        <v>42829</v>
      </c>
      <c r="S476" s="3">
        <v>42747</v>
      </c>
      <c r="T476" s="3">
        <v>43014</v>
      </c>
      <c r="U476" s="11" t="s">
        <v>2290</v>
      </c>
      <c r="V476" s="11" t="s">
        <v>27</v>
      </c>
      <c r="W476" s="11" t="s">
        <v>1936</v>
      </c>
      <c r="X476" s="16" t="s">
        <v>2229</v>
      </c>
      <c r="Y476" s="11" t="s">
        <v>2261</v>
      </c>
      <c r="Z476" s="16" t="s">
        <v>2277</v>
      </c>
      <c r="AA476" s="35" t="s">
        <v>31</v>
      </c>
      <c r="AB476" s="3">
        <f t="shared" si="39"/>
        <v>42929</v>
      </c>
      <c r="AC476" s="3">
        <v>43026</v>
      </c>
      <c r="AD476" s="3">
        <f t="shared" si="40"/>
        <v>43317</v>
      </c>
      <c r="AE476" s="3">
        <v>43409</v>
      </c>
      <c r="AF476" s="11" t="s">
        <v>2293</v>
      </c>
      <c r="AG476" s="3">
        <v>43406</v>
      </c>
      <c r="AH476" s="3">
        <v>43433</v>
      </c>
      <c r="AI476" s="4" t="s">
        <v>2502</v>
      </c>
      <c r="AJ476" s="4"/>
      <c r="AK476" s="4" t="s">
        <v>2512</v>
      </c>
      <c r="AL476" s="19"/>
      <c r="AM476" s="19"/>
      <c r="AN476" s="19">
        <v>9937161390</v>
      </c>
      <c r="AO476" s="19">
        <v>9937161390</v>
      </c>
      <c r="AP476" s="19" t="s">
        <v>3365</v>
      </c>
      <c r="AQ476" s="19" t="s">
        <v>1906</v>
      </c>
      <c r="AR476" s="19" t="e">
        <f>VLOOKUP(A476,#REF!,12,0)</f>
        <v>#REF!</v>
      </c>
      <c r="AS476" s="19" t="e">
        <f t="shared" si="41"/>
        <v>#REF!</v>
      </c>
      <c r="AX476" s="19" t="e">
        <v>#N/A</v>
      </c>
      <c r="AY476" s="19" t="b">
        <v>1</v>
      </c>
      <c r="AZ476" s="19">
        <v>9300</v>
      </c>
    </row>
    <row r="477" spans="1:52" ht="15" hidden="1" customHeight="1">
      <c r="A477" s="19" t="s">
        <v>3017</v>
      </c>
      <c r="C477" s="72">
        <f t="shared" si="37"/>
        <v>84031189948</v>
      </c>
      <c r="D477" s="11">
        <v>473</v>
      </c>
      <c r="E477" s="12" t="s">
        <v>25</v>
      </c>
      <c r="F477" s="12" t="s">
        <v>109</v>
      </c>
      <c r="G477" s="4" t="s">
        <v>100</v>
      </c>
      <c r="H477" s="4" t="s">
        <v>129</v>
      </c>
      <c r="I477" s="4" t="s">
        <v>1051</v>
      </c>
      <c r="J477" s="6" t="s">
        <v>63</v>
      </c>
      <c r="K477" s="14" t="s">
        <v>1641</v>
      </c>
      <c r="L477" s="15" t="s">
        <v>1907</v>
      </c>
      <c r="M477" s="4" t="str">
        <f t="shared" si="38"/>
        <v>ARSAPADA BHARUAMUNDA SINAPALI</v>
      </c>
      <c r="N477" s="11" t="s">
        <v>26</v>
      </c>
      <c r="O477" s="11">
        <v>21</v>
      </c>
      <c r="P477" s="11">
        <v>0</v>
      </c>
      <c r="Q477" s="35" t="s">
        <v>26</v>
      </c>
      <c r="R477" s="3">
        <v>42760</v>
      </c>
      <c r="S477" s="3">
        <v>42694</v>
      </c>
      <c r="T477" s="3">
        <v>42962</v>
      </c>
      <c r="U477" s="11" t="s">
        <v>2290</v>
      </c>
      <c r="V477" s="11" t="s">
        <v>27</v>
      </c>
      <c r="W477" s="25" t="s">
        <v>1936</v>
      </c>
      <c r="X477" s="16" t="s">
        <v>2230</v>
      </c>
      <c r="Y477" s="11" t="s">
        <v>2261</v>
      </c>
      <c r="Z477" s="16" t="s">
        <v>2277</v>
      </c>
      <c r="AA477" s="17" t="s">
        <v>31</v>
      </c>
      <c r="AB477" s="3">
        <f t="shared" si="39"/>
        <v>42876</v>
      </c>
      <c r="AC477" s="21">
        <v>43014</v>
      </c>
      <c r="AD477" s="3">
        <f t="shared" si="40"/>
        <v>43264</v>
      </c>
      <c r="AE477" s="21">
        <v>43308</v>
      </c>
      <c r="AF477" s="11" t="s">
        <v>2293</v>
      </c>
      <c r="AG477" s="3">
        <v>43433</v>
      </c>
      <c r="AH477" s="3">
        <v>43433</v>
      </c>
      <c r="AI477" s="4" t="s">
        <v>2502</v>
      </c>
      <c r="AJ477" s="4"/>
      <c r="AK477" s="4" t="s">
        <v>2512</v>
      </c>
      <c r="AN477" s="19">
        <v>8455979969</v>
      </c>
      <c r="AO477" s="19">
        <v>8455979969</v>
      </c>
      <c r="AP477" s="19" t="s">
        <v>1641</v>
      </c>
      <c r="AQ477" s="19" t="s">
        <v>1907</v>
      </c>
      <c r="AR477" s="19" t="e">
        <f>VLOOKUP(A477,#REF!,12,0)</f>
        <v>#REF!</v>
      </c>
      <c r="AS477" s="19" t="e">
        <f t="shared" si="41"/>
        <v>#REF!</v>
      </c>
      <c r="AX477" s="19" t="e">
        <v>#N/A</v>
      </c>
      <c r="AY477" s="19" t="b">
        <v>1</v>
      </c>
      <c r="AZ477" s="19">
        <v>400</v>
      </c>
    </row>
    <row r="478" spans="1:52" ht="15" hidden="1" customHeight="1">
      <c r="A478" s="19" t="s">
        <v>3018</v>
      </c>
      <c r="C478" s="72">
        <f t="shared" si="37"/>
        <v>84031740863</v>
      </c>
      <c r="D478" s="11">
        <v>474</v>
      </c>
      <c r="E478" s="12" t="s">
        <v>25</v>
      </c>
      <c r="F478" s="12" t="s">
        <v>109</v>
      </c>
      <c r="G478" s="4" t="s">
        <v>100</v>
      </c>
      <c r="H478" s="4" t="s">
        <v>126</v>
      </c>
      <c r="I478" s="4" t="s">
        <v>1052</v>
      </c>
      <c r="J478" s="12" t="s">
        <v>1053</v>
      </c>
      <c r="K478" s="33"/>
      <c r="L478" s="34" t="s">
        <v>1908</v>
      </c>
      <c r="M478" s="4" t="str">
        <f t="shared" si="38"/>
        <v>KOKPADAR BHARUAMUNDA SINAPALI</v>
      </c>
      <c r="N478" s="11" t="s">
        <v>26</v>
      </c>
      <c r="O478" s="11">
        <v>20</v>
      </c>
      <c r="P478" s="11">
        <v>0</v>
      </c>
      <c r="Q478" s="35" t="s">
        <v>26</v>
      </c>
      <c r="R478" s="3">
        <v>42865</v>
      </c>
      <c r="S478" s="3">
        <v>42781</v>
      </c>
      <c r="T478" s="3">
        <v>43050</v>
      </c>
      <c r="U478" s="11" t="s">
        <v>2291</v>
      </c>
      <c r="V478" s="11" t="s">
        <v>27</v>
      </c>
      <c r="W478" s="11" t="s">
        <v>1936</v>
      </c>
      <c r="X478" s="16" t="s">
        <v>2231</v>
      </c>
      <c r="Y478" s="11" t="s">
        <v>2261</v>
      </c>
      <c r="Z478" s="16" t="s">
        <v>2277</v>
      </c>
      <c r="AA478" s="35" t="s">
        <v>31</v>
      </c>
      <c r="AB478" s="3">
        <f t="shared" si="39"/>
        <v>42963</v>
      </c>
      <c r="AC478" s="3">
        <v>43066</v>
      </c>
      <c r="AD478" s="3">
        <f t="shared" si="40"/>
        <v>43351</v>
      </c>
      <c r="AE478" s="3">
        <v>43449</v>
      </c>
      <c r="AF478" s="11" t="s">
        <v>2293</v>
      </c>
      <c r="AG478" s="3">
        <v>43472</v>
      </c>
      <c r="AH478" s="3">
        <v>43472</v>
      </c>
      <c r="AI478" s="4" t="s">
        <v>2502</v>
      </c>
      <c r="AJ478" s="4"/>
      <c r="AK478" s="4" t="s">
        <v>2512</v>
      </c>
      <c r="AN478" s="19">
        <v>7682882494</v>
      </c>
      <c r="AO478" s="19">
        <v>7682882494</v>
      </c>
      <c r="AP478" s="19">
        <v>0</v>
      </c>
      <c r="AQ478" s="19" t="s">
        <v>1908</v>
      </c>
      <c r="AR478" s="19" t="e">
        <f>VLOOKUP(A478,#REF!,12,0)</f>
        <v>#REF!</v>
      </c>
      <c r="AS478" s="19" t="e">
        <f t="shared" si="41"/>
        <v>#REF!</v>
      </c>
      <c r="AX478" s="19" t="e">
        <v>#N/A</v>
      </c>
      <c r="AY478" s="19" t="b">
        <v>1</v>
      </c>
      <c r="AZ478" s="19">
        <v>1500</v>
      </c>
    </row>
    <row r="479" spans="1:52" s="10" customFormat="1" ht="15" hidden="1" customHeight="1">
      <c r="A479" s="19" t="s">
        <v>3019</v>
      </c>
      <c r="B479" s="19"/>
      <c r="C479" s="72">
        <f t="shared" si="37"/>
        <v>31794487157</v>
      </c>
      <c r="D479" s="11">
        <v>475</v>
      </c>
      <c r="E479" s="12" t="s">
        <v>25</v>
      </c>
      <c r="F479" s="12" t="s">
        <v>109</v>
      </c>
      <c r="G479" s="4" t="s">
        <v>100</v>
      </c>
      <c r="H479" s="4" t="s">
        <v>335</v>
      </c>
      <c r="I479" s="4" t="s">
        <v>52</v>
      </c>
      <c r="J479" s="12" t="s">
        <v>1054</v>
      </c>
      <c r="K479" s="33" t="s">
        <v>1642</v>
      </c>
      <c r="L479" s="34" t="s">
        <v>1909</v>
      </c>
      <c r="M479" s="4" t="str">
        <f t="shared" si="38"/>
        <v>BHA-PATIALPADA BHARUAMUNDA SINAPALI</v>
      </c>
      <c r="N479" s="11" t="s">
        <v>26</v>
      </c>
      <c r="O479" s="11">
        <v>22</v>
      </c>
      <c r="P479" s="11">
        <v>0</v>
      </c>
      <c r="Q479" s="35" t="s">
        <v>26</v>
      </c>
      <c r="R479" s="3">
        <v>42864</v>
      </c>
      <c r="S479" s="3">
        <v>42771</v>
      </c>
      <c r="T479" s="3">
        <f>S479+298</f>
        <v>43069</v>
      </c>
      <c r="U479" s="11" t="s">
        <v>2290</v>
      </c>
      <c r="V479" s="11" t="s">
        <v>28</v>
      </c>
      <c r="W479" s="11" t="s">
        <v>29</v>
      </c>
      <c r="X479" s="16" t="s">
        <v>2232</v>
      </c>
      <c r="Y479" s="11" t="s">
        <v>2262</v>
      </c>
      <c r="Z479" s="16" t="s">
        <v>2270</v>
      </c>
      <c r="AA479" s="11" t="s">
        <v>2300</v>
      </c>
      <c r="AB479" s="3">
        <f t="shared" si="39"/>
        <v>42953</v>
      </c>
      <c r="AC479" s="3">
        <v>43026</v>
      </c>
      <c r="AD479" s="3">
        <f t="shared" si="40"/>
        <v>43341</v>
      </c>
      <c r="AE479" s="3">
        <v>43406</v>
      </c>
      <c r="AF479" s="11" t="s">
        <v>2293</v>
      </c>
      <c r="AG479" s="3">
        <v>43433</v>
      </c>
      <c r="AH479" s="3">
        <v>43433</v>
      </c>
      <c r="AI479" s="4" t="s">
        <v>2502</v>
      </c>
      <c r="AJ479" s="7"/>
      <c r="AK479" s="4" t="s">
        <v>2512</v>
      </c>
      <c r="AL479" s="19"/>
      <c r="AM479" s="19"/>
      <c r="AN479" s="19">
        <v>8114946029</v>
      </c>
      <c r="AO479" s="19">
        <v>8114946029</v>
      </c>
      <c r="AP479" s="19" t="s">
        <v>1642</v>
      </c>
      <c r="AQ479" s="19" t="s">
        <v>1909</v>
      </c>
      <c r="AR479" s="19" t="e">
        <f>VLOOKUP(A479,#REF!,12,0)</f>
        <v>#REF!</v>
      </c>
      <c r="AS479" s="19" t="e">
        <f t="shared" si="41"/>
        <v>#REF!</v>
      </c>
      <c r="AX479" s="19" t="e">
        <v>#N/A</v>
      </c>
      <c r="AY479" s="19" t="b">
        <v>1</v>
      </c>
      <c r="AZ479" s="19">
        <v>2600</v>
      </c>
    </row>
    <row r="480" spans="1:52" s="10" customFormat="1" ht="15" hidden="1" customHeight="1">
      <c r="A480" s="19" t="s">
        <v>3020</v>
      </c>
      <c r="B480" s="19"/>
      <c r="C480" s="72">
        <f t="shared" si="37"/>
        <v>35259138093</v>
      </c>
      <c r="D480" s="11">
        <v>476</v>
      </c>
      <c r="E480" s="12" t="s">
        <v>25</v>
      </c>
      <c r="F480" s="12" t="s">
        <v>109</v>
      </c>
      <c r="G480" s="4" t="s">
        <v>100</v>
      </c>
      <c r="H480" s="4" t="s">
        <v>126</v>
      </c>
      <c r="I480" s="4" t="s">
        <v>1055</v>
      </c>
      <c r="J480" s="6" t="s">
        <v>1056</v>
      </c>
      <c r="K480" s="14" t="s">
        <v>1643</v>
      </c>
      <c r="L480" s="15" t="s">
        <v>1910</v>
      </c>
      <c r="M480" s="4" t="str">
        <f t="shared" si="38"/>
        <v>KOKPADAR BHARUAMUNDA SINAPALI</v>
      </c>
      <c r="N480" s="11" t="s">
        <v>26</v>
      </c>
      <c r="O480" s="11">
        <v>20</v>
      </c>
      <c r="P480" s="11">
        <v>0</v>
      </c>
      <c r="Q480" s="35" t="s">
        <v>26</v>
      </c>
      <c r="R480" s="3">
        <v>42742</v>
      </c>
      <c r="S480" s="3">
        <v>42594</v>
      </c>
      <c r="T480" s="3">
        <f>S480+255</f>
        <v>42849</v>
      </c>
      <c r="U480" s="11" t="s">
        <v>2290</v>
      </c>
      <c r="V480" s="11" t="s">
        <v>28</v>
      </c>
      <c r="W480" s="25" t="s">
        <v>29</v>
      </c>
      <c r="X480" s="16" t="s">
        <v>2233</v>
      </c>
      <c r="Y480" s="11" t="s">
        <v>2262</v>
      </c>
      <c r="Z480" s="16" t="s">
        <v>2270</v>
      </c>
      <c r="AA480" s="11" t="s">
        <v>2300</v>
      </c>
      <c r="AB480" s="3">
        <f t="shared" si="39"/>
        <v>42776</v>
      </c>
      <c r="AC480" s="21">
        <v>43105</v>
      </c>
      <c r="AD480" s="3">
        <f t="shared" si="40"/>
        <v>43164</v>
      </c>
      <c r="AE480" s="21">
        <v>43279</v>
      </c>
      <c r="AF480" s="4" t="s">
        <v>2293</v>
      </c>
      <c r="AG480" s="3">
        <v>43433</v>
      </c>
      <c r="AH480" s="3">
        <v>43433</v>
      </c>
      <c r="AI480" s="4" t="s">
        <v>2502</v>
      </c>
      <c r="AJ480" s="7"/>
      <c r="AK480" s="4" t="s">
        <v>2512</v>
      </c>
      <c r="AL480" s="19"/>
      <c r="AM480" s="19"/>
      <c r="AN480" s="19">
        <v>7682882986</v>
      </c>
      <c r="AO480" s="19">
        <v>7682882986</v>
      </c>
      <c r="AP480" s="19" t="s">
        <v>1643</v>
      </c>
      <c r="AQ480" s="19" t="s">
        <v>1910</v>
      </c>
      <c r="AR480" s="19" t="e">
        <f>VLOOKUP(A480,#REF!,12,0)</f>
        <v>#REF!</v>
      </c>
      <c r="AS480" s="19" t="e">
        <f t="shared" si="41"/>
        <v>#REF!</v>
      </c>
      <c r="AX480" s="19" t="e">
        <v>#N/A</v>
      </c>
      <c r="AY480" s="19" t="b">
        <v>1</v>
      </c>
      <c r="AZ480" s="19">
        <v>3700</v>
      </c>
    </row>
    <row r="481" spans="1:52" ht="15" hidden="1" customHeight="1">
      <c r="A481" s="19" t="s">
        <v>3021</v>
      </c>
      <c r="C481" s="72">
        <f t="shared" si="37"/>
        <v>35705488941</v>
      </c>
      <c r="D481" s="11">
        <v>477</v>
      </c>
      <c r="E481" s="12" t="s">
        <v>25</v>
      </c>
      <c r="F481" s="12" t="s">
        <v>109</v>
      </c>
      <c r="G481" s="4" t="s">
        <v>100</v>
      </c>
      <c r="H481" s="4" t="s">
        <v>124</v>
      </c>
      <c r="I481" s="4" t="s">
        <v>533</v>
      </c>
      <c r="J481" s="12" t="s">
        <v>1057</v>
      </c>
      <c r="K481" s="33" t="s">
        <v>1644</v>
      </c>
      <c r="L481" s="34" t="s">
        <v>1911</v>
      </c>
      <c r="M481" s="4" t="str">
        <f t="shared" si="38"/>
        <v>JARELPADAR BHARUAMUNDA SINAPALI</v>
      </c>
      <c r="N481" s="11" t="s">
        <v>26</v>
      </c>
      <c r="O481" s="11">
        <v>20</v>
      </c>
      <c r="P481" s="11">
        <v>0</v>
      </c>
      <c r="Q481" s="35" t="s">
        <v>26</v>
      </c>
      <c r="R481" s="3">
        <v>42755</v>
      </c>
      <c r="S481" s="3">
        <v>42663</v>
      </c>
      <c r="T481" s="3">
        <v>42935</v>
      </c>
      <c r="U481" s="11" t="s">
        <v>2291</v>
      </c>
      <c r="V481" s="11" t="s">
        <v>28</v>
      </c>
      <c r="W481" s="11" t="s">
        <v>29</v>
      </c>
      <c r="X481" s="16" t="s">
        <v>2234</v>
      </c>
      <c r="Y481" s="11" t="s">
        <v>2262</v>
      </c>
      <c r="Z481" s="16" t="s">
        <v>2270</v>
      </c>
      <c r="AA481" s="11" t="s">
        <v>2300</v>
      </c>
      <c r="AB481" s="3">
        <f t="shared" si="39"/>
        <v>42845</v>
      </c>
      <c r="AC481" s="3">
        <v>43014</v>
      </c>
      <c r="AD481" s="3">
        <f t="shared" si="40"/>
        <v>43233</v>
      </c>
      <c r="AE481" s="3">
        <v>43325</v>
      </c>
      <c r="AF481" s="11" t="s">
        <v>2293</v>
      </c>
      <c r="AG481" s="3">
        <v>43433</v>
      </c>
      <c r="AH481" s="3">
        <v>43433</v>
      </c>
      <c r="AI481" s="4" t="s">
        <v>2502</v>
      </c>
      <c r="AJ481" s="7"/>
      <c r="AK481" s="4" t="s">
        <v>2512</v>
      </c>
      <c r="AN481" s="19">
        <v>8658985914</v>
      </c>
      <c r="AO481" s="19">
        <v>8658985914</v>
      </c>
      <c r="AP481" s="19" t="s">
        <v>1644</v>
      </c>
      <c r="AQ481" s="19" t="s">
        <v>1911</v>
      </c>
      <c r="AR481" s="19" t="e">
        <f>VLOOKUP(A481,#REF!,12,0)</f>
        <v>#REF!</v>
      </c>
      <c r="AS481" s="19" t="e">
        <f t="shared" si="41"/>
        <v>#REF!</v>
      </c>
      <c r="AX481" s="19" t="e">
        <v>#N/A</v>
      </c>
      <c r="AY481" s="19" t="b">
        <v>1</v>
      </c>
      <c r="AZ481" s="19">
        <v>4800</v>
      </c>
    </row>
    <row r="482" spans="1:52" s="10" customFormat="1" ht="15" hidden="1" customHeight="1">
      <c r="A482" s="19" t="s">
        <v>3022</v>
      </c>
      <c r="B482" s="19"/>
      <c r="C482" s="72">
        <f t="shared" si="37"/>
        <v>36614146641</v>
      </c>
      <c r="D482" s="11">
        <v>478</v>
      </c>
      <c r="E482" s="12" t="s">
        <v>25</v>
      </c>
      <c r="F482" s="12" t="s">
        <v>109</v>
      </c>
      <c r="G482" s="4" t="s">
        <v>100</v>
      </c>
      <c r="H482" s="4" t="s">
        <v>130</v>
      </c>
      <c r="I482" s="4" t="s">
        <v>106</v>
      </c>
      <c r="J482" s="12" t="s">
        <v>1058</v>
      </c>
      <c r="K482" s="33" t="s">
        <v>1645</v>
      </c>
      <c r="L482" s="34" t="s">
        <v>1912</v>
      </c>
      <c r="M482" s="4" t="str">
        <f t="shared" si="38"/>
        <v>BHA-PALSAPADA BHARUAMUNDA SINAPALI</v>
      </c>
      <c r="N482" s="11" t="s">
        <v>26</v>
      </c>
      <c r="O482" s="11">
        <v>20</v>
      </c>
      <c r="P482" s="11">
        <v>0</v>
      </c>
      <c r="Q482" s="35" t="s">
        <v>26</v>
      </c>
      <c r="R482" s="3">
        <v>42752</v>
      </c>
      <c r="S482" s="3">
        <v>42664</v>
      </c>
      <c r="T482" s="3">
        <f>S482+298</f>
        <v>42962</v>
      </c>
      <c r="U482" s="11" t="s">
        <v>2291</v>
      </c>
      <c r="V482" s="11" t="s">
        <v>28</v>
      </c>
      <c r="W482" s="11" t="s">
        <v>29</v>
      </c>
      <c r="X482" s="16" t="s">
        <v>2235</v>
      </c>
      <c r="Y482" s="11" t="s">
        <v>2262</v>
      </c>
      <c r="Z482" s="16" t="s">
        <v>2270</v>
      </c>
      <c r="AA482" s="11" t="s">
        <v>2300</v>
      </c>
      <c r="AB482" s="3">
        <f t="shared" si="39"/>
        <v>42846</v>
      </c>
      <c r="AC482" s="3">
        <v>43026</v>
      </c>
      <c r="AD482" s="3">
        <f t="shared" si="40"/>
        <v>43234</v>
      </c>
      <c r="AE482" s="3">
        <v>43406</v>
      </c>
      <c r="AF482" s="11" t="s">
        <v>2293</v>
      </c>
      <c r="AG482" s="3">
        <v>43433</v>
      </c>
      <c r="AH482" s="3"/>
      <c r="AI482" s="4" t="s">
        <v>2502</v>
      </c>
      <c r="AJ482" s="7"/>
      <c r="AK482" s="4" t="s">
        <v>2491</v>
      </c>
      <c r="AL482" s="19"/>
      <c r="AM482" s="19"/>
      <c r="AN482" s="19">
        <v>8114881447</v>
      </c>
      <c r="AO482" s="19">
        <v>8114881447</v>
      </c>
      <c r="AP482" s="19" t="s">
        <v>1645</v>
      </c>
      <c r="AQ482" s="19" t="s">
        <v>1912</v>
      </c>
      <c r="AR482" s="19" t="e">
        <f>VLOOKUP(A482,#REF!,12,0)</f>
        <v>#REF!</v>
      </c>
      <c r="AS482" s="19" t="e">
        <f t="shared" si="41"/>
        <v>#REF!</v>
      </c>
      <c r="AX482" s="19" t="e">
        <v>#N/A</v>
      </c>
      <c r="AY482" s="19" t="b">
        <v>1</v>
      </c>
      <c r="AZ482" s="19">
        <v>5900</v>
      </c>
    </row>
    <row r="483" spans="1:52" ht="15" hidden="1" customHeight="1">
      <c r="A483" s="19" t="s">
        <v>3023</v>
      </c>
      <c r="C483" s="72">
        <f t="shared" si="37"/>
        <v>37027893943</v>
      </c>
      <c r="D483" s="11">
        <v>479</v>
      </c>
      <c r="E483" s="12" t="s">
        <v>25</v>
      </c>
      <c r="F483" s="12" t="s">
        <v>109</v>
      </c>
      <c r="G483" s="4" t="s">
        <v>100</v>
      </c>
      <c r="H483" s="4" t="s">
        <v>131</v>
      </c>
      <c r="I483" s="4" t="s">
        <v>969</v>
      </c>
      <c r="J483" s="6" t="s">
        <v>1059</v>
      </c>
      <c r="K483" s="14" t="s">
        <v>1646</v>
      </c>
      <c r="L483" s="15" t="s">
        <v>1913</v>
      </c>
      <c r="M483" s="4" t="str">
        <f t="shared" si="38"/>
        <v>TALPADAR BHARUAMUNDA SINAPALI</v>
      </c>
      <c r="N483" s="11" t="s">
        <v>26</v>
      </c>
      <c r="O483" s="11">
        <v>20</v>
      </c>
      <c r="P483" s="11">
        <v>0</v>
      </c>
      <c r="Q483" s="35" t="s">
        <v>26</v>
      </c>
      <c r="R483" s="3">
        <v>42759</v>
      </c>
      <c r="S483" s="3">
        <v>42686</v>
      </c>
      <c r="T483" s="3">
        <v>42960</v>
      </c>
      <c r="U483" s="11" t="s">
        <v>2290</v>
      </c>
      <c r="V483" s="11" t="s">
        <v>28</v>
      </c>
      <c r="W483" s="11" t="s">
        <v>29</v>
      </c>
      <c r="X483" s="16" t="s">
        <v>2236</v>
      </c>
      <c r="Y483" s="11" t="s">
        <v>2262</v>
      </c>
      <c r="Z483" s="16" t="s">
        <v>2270</v>
      </c>
      <c r="AA483" s="11" t="s">
        <v>2300</v>
      </c>
      <c r="AB483" s="3">
        <f t="shared" si="39"/>
        <v>42868</v>
      </c>
      <c r="AC483" s="21">
        <v>43014</v>
      </c>
      <c r="AD483" s="3">
        <f t="shared" si="40"/>
        <v>43256</v>
      </c>
      <c r="AE483" s="21">
        <v>43308</v>
      </c>
      <c r="AF483" s="11" t="s">
        <v>2293</v>
      </c>
      <c r="AG483" s="3">
        <v>43433</v>
      </c>
      <c r="AH483" s="3">
        <v>43406</v>
      </c>
      <c r="AI483" s="4" t="s">
        <v>2502</v>
      </c>
      <c r="AJ483" s="4"/>
      <c r="AK483" s="4" t="s">
        <v>2512</v>
      </c>
      <c r="AN483" s="19">
        <v>7077928629</v>
      </c>
      <c r="AO483" s="19">
        <v>7077928629</v>
      </c>
      <c r="AP483" s="19" t="s">
        <v>1646</v>
      </c>
      <c r="AQ483" s="19" t="s">
        <v>1913</v>
      </c>
      <c r="AR483" s="19" t="e">
        <f>VLOOKUP(A483,#REF!,12,0)</f>
        <v>#REF!</v>
      </c>
      <c r="AS483" s="19" t="e">
        <f t="shared" si="41"/>
        <v>#REF!</v>
      </c>
      <c r="AX483" s="19" t="e">
        <v>#N/A</v>
      </c>
      <c r="AY483" s="19" t="b">
        <v>1</v>
      </c>
      <c r="AZ483" s="19">
        <v>7000</v>
      </c>
    </row>
    <row r="484" spans="1:52" ht="15" hidden="1" customHeight="1">
      <c r="A484" s="19" t="s">
        <v>3024</v>
      </c>
      <c r="C484" s="72">
        <f t="shared" si="37"/>
        <v>37028062939</v>
      </c>
      <c r="D484" s="11">
        <v>480</v>
      </c>
      <c r="E484" s="12" t="s">
        <v>25</v>
      </c>
      <c r="F484" s="12" t="s">
        <v>109</v>
      </c>
      <c r="G484" s="4" t="s">
        <v>100</v>
      </c>
      <c r="H484" s="4" t="s">
        <v>135</v>
      </c>
      <c r="I484" s="4" t="s">
        <v>1060</v>
      </c>
      <c r="J484" s="6" t="s">
        <v>1061</v>
      </c>
      <c r="K484" s="14" t="s">
        <v>1647</v>
      </c>
      <c r="L484" s="15"/>
      <c r="M484" s="4" t="str">
        <f t="shared" si="38"/>
        <v>NUAPADA-II BHARUAMUNDA SINAPALI</v>
      </c>
      <c r="N484" s="11" t="s">
        <v>26</v>
      </c>
      <c r="O484" s="11">
        <v>20</v>
      </c>
      <c r="P484" s="11">
        <v>0</v>
      </c>
      <c r="Q484" s="35" t="s">
        <v>26</v>
      </c>
      <c r="R484" s="3">
        <v>42787</v>
      </c>
      <c r="S484" s="3">
        <v>42686</v>
      </c>
      <c r="T484" s="3">
        <v>42951</v>
      </c>
      <c r="U484" s="11" t="s">
        <v>2291</v>
      </c>
      <c r="V484" s="11" t="s">
        <v>28</v>
      </c>
      <c r="W484" s="11" t="s">
        <v>29</v>
      </c>
      <c r="X484" s="16" t="s">
        <v>2237</v>
      </c>
      <c r="Y484" s="11" t="s">
        <v>2262</v>
      </c>
      <c r="Z484" s="16" t="s">
        <v>2270</v>
      </c>
      <c r="AA484" s="11" t="s">
        <v>2300</v>
      </c>
      <c r="AB484" s="3">
        <f t="shared" si="39"/>
        <v>42868</v>
      </c>
      <c r="AC484" s="21">
        <v>43014</v>
      </c>
      <c r="AD484" s="3">
        <f t="shared" si="40"/>
        <v>43256</v>
      </c>
      <c r="AE484" s="21">
        <v>43308</v>
      </c>
      <c r="AF484" s="11" t="s">
        <v>2293</v>
      </c>
      <c r="AG484" s="3">
        <v>43406</v>
      </c>
      <c r="AH484" s="3">
        <v>43433</v>
      </c>
      <c r="AI484" s="4" t="s">
        <v>2502</v>
      </c>
      <c r="AJ484" s="7"/>
      <c r="AK484" s="4" t="s">
        <v>2512</v>
      </c>
      <c r="AN484" s="19">
        <v>7684084032</v>
      </c>
      <c r="AO484" s="19">
        <v>7684084032</v>
      </c>
      <c r="AP484" s="19" t="s">
        <v>1647</v>
      </c>
      <c r="AQ484" s="19">
        <v>0</v>
      </c>
      <c r="AR484" s="19" t="e">
        <f>VLOOKUP(A484,#REF!,12,0)</f>
        <v>#REF!</v>
      </c>
      <c r="AS484" s="19" t="e">
        <f t="shared" si="41"/>
        <v>#REF!</v>
      </c>
      <c r="AX484" s="19" t="e">
        <v>#N/A</v>
      </c>
      <c r="AY484" s="19" t="b">
        <v>0</v>
      </c>
      <c r="AZ484" s="19">
        <v>8100</v>
      </c>
    </row>
    <row r="485" spans="1:52" ht="15" hidden="1" customHeight="1">
      <c r="A485" s="19" t="s">
        <v>3025</v>
      </c>
      <c r="C485" s="72">
        <f t="shared" si="37"/>
        <v>31947513041</v>
      </c>
      <c r="D485" s="11">
        <v>481</v>
      </c>
      <c r="E485" s="12" t="s">
        <v>25</v>
      </c>
      <c r="F485" s="12" t="s">
        <v>109</v>
      </c>
      <c r="G485" s="4" t="s">
        <v>117</v>
      </c>
      <c r="H485" s="4" t="s">
        <v>288</v>
      </c>
      <c r="I485" s="4" t="s">
        <v>1062</v>
      </c>
      <c r="J485" s="12" t="s">
        <v>1063</v>
      </c>
      <c r="K485" s="33" t="s">
        <v>3256</v>
      </c>
      <c r="L485" s="34" t="s">
        <v>1914</v>
      </c>
      <c r="M485" s="4" t="str">
        <f t="shared" si="38"/>
        <v>BAD-HARIJANPADA KARANBAHALI SINAPALI</v>
      </c>
      <c r="N485" s="11" t="s">
        <v>26</v>
      </c>
      <c r="O485" s="11">
        <v>22</v>
      </c>
      <c r="P485" s="11">
        <v>0</v>
      </c>
      <c r="Q485" s="35" t="s">
        <v>26</v>
      </c>
      <c r="R485" s="3">
        <v>42902</v>
      </c>
      <c r="S485" s="3">
        <v>42795</v>
      </c>
      <c r="T485" s="3">
        <v>43061</v>
      </c>
      <c r="U485" s="11" t="s">
        <v>2290</v>
      </c>
      <c r="V485" s="11" t="s">
        <v>28</v>
      </c>
      <c r="W485" s="11" t="s">
        <v>29</v>
      </c>
      <c r="X485" s="16" t="s">
        <v>2238</v>
      </c>
      <c r="Y485" s="11" t="s">
        <v>2263</v>
      </c>
      <c r="Z485" s="16" t="s">
        <v>2271</v>
      </c>
      <c r="AA485" s="11" t="s">
        <v>2299</v>
      </c>
      <c r="AB485" s="3">
        <f t="shared" si="39"/>
        <v>42977</v>
      </c>
      <c r="AC485" s="3">
        <v>43026</v>
      </c>
      <c r="AD485" s="3">
        <f t="shared" si="40"/>
        <v>43365</v>
      </c>
      <c r="AE485" s="3">
        <v>43409</v>
      </c>
      <c r="AF485" s="11" t="s">
        <v>2293</v>
      </c>
      <c r="AG485" s="3">
        <v>43406</v>
      </c>
      <c r="AH485" s="3"/>
      <c r="AI485" s="4" t="s">
        <v>2502</v>
      </c>
      <c r="AJ485" s="4"/>
      <c r="AK485" s="4" t="s">
        <v>2491</v>
      </c>
      <c r="AN485" s="19" t="s">
        <v>3255</v>
      </c>
      <c r="AO485" s="19" t="e">
        <v>#N/A</v>
      </c>
      <c r="AP485" s="19" t="e">
        <v>#N/A</v>
      </c>
      <c r="AQ485" s="19" t="e">
        <v>#N/A</v>
      </c>
      <c r="AR485" s="19" t="e">
        <f>VLOOKUP(A485,#REF!,12,0)</f>
        <v>#REF!</v>
      </c>
      <c r="AS485" s="19" t="e">
        <f t="shared" si="41"/>
        <v>#REF!</v>
      </c>
      <c r="AX485" s="19" t="e">
        <v>#N/A</v>
      </c>
      <c r="AY485" s="19" t="b">
        <v>1</v>
      </c>
      <c r="AZ485" s="19">
        <v>9200</v>
      </c>
    </row>
    <row r="486" spans="1:52" s="10" customFormat="1" ht="15" hidden="1" customHeight="1">
      <c r="A486" s="19" t="s">
        <v>3026</v>
      </c>
      <c r="B486" s="19"/>
      <c r="C486" s="72">
        <f t="shared" si="37"/>
        <v>33817104599</v>
      </c>
      <c r="D486" s="11">
        <v>482</v>
      </c>
      <c r="E486" s="12" t="s">
        <v>25</v>
      </c>
      <c r="F486" s="12" t="s">
        <v>109</v>
      </c>
      <c r="G486" s="4" t="s">
        <v>117</v>
      </c>
      <c r="H486" s="4" t="s">
        <v>289</v>
      </c>
      <c r="I486" s="4" t="s">
        <v>95</v>
      </c>
      <c r="J486" s="12" t="s">
        <v>1064</v>
      </c>
      <c r="K486" s="33"/>
      <c r="L486" s="34" t="s">
        <v>1915</v>
      </c>
      <c r="M486" s="4" t="str">
        <f t="shared" si="38"/>
        <v>JHA-MALPADA-II KARANBAHALI SINAPALI</v>
      </c>
      <c r="N486" s="11" t="s">
        <v>26</v>
      </c>
      <c r="O486" s="11">
        <v>21</v>
      </c>
      <c r="P486" s="11">
        <v>0</v>
      </c>
      <c r="Q486" s="35" t="s">
        <v>26</v>
      </c>
      <c r="R486" s="3">
        <v>42899</v>
      </c>
      <c r="S486" s="3">
        <v>42827</v>
      </c>
      <c r="T486" s="3"/>
      <c r="U486" s="11"/>
      <c r="V486" s="11" t="s">
        <v>28</v>
      </c>
      <c r="W486" s="11" t="s">
        <v>29</v>
      </c>
      <c r="X486" s="16" t="s">
        <v>2239</v>
      </c>
      <c r="Y486" s="11" t="s">
        <v>2262</v>
      </c>
      <c r="Z486" s="16" t="s">
        <v>2270</v>
      </c>
      <c r="AA486" s="11" t="s">
        <v>2300</v>
      </c>
      <c r="AB486" s="3">
        <f t="shared" si="39"/>
        <v>43009</v>
      </c>
      <c r="AC486" s="3">
        <v>43038</v>
      </c>
      <c r="AD486" s="3">
        <f t="shared" si="40"/>
        <v>43397</v>
      </c>
      <c r="AE486" s="69"/>
      <c r="AF486" s="4" t="s">
        <v>3782</v>
      </c>
      <c r="AG486" s="3"/>
      <c r="AH486" s="3"/>
      <c r="AI486" s="4" t="s">
        <v>2502</v>
      </c>
      <c r="AJ486" s="7"/>
      <c r="AK486" s="4" t="s">
        <v>2512</v>
      </c>
      <c r="AL486" s="19"/>
      <c r="AM486" s="19"/>
      <c r="AN486" s="19" t="s">
        <v>3257</v>
      </c>
      <c r="AO486" s="19" t="e">
        <v>#N/A</v>
      </c>
      <c r="AP486" s="19" t="e">
        <v>#N/A</v>
      </c>
      <c r="AQ486" s="19" t="e">
        <v>#N/A</v>
      </c>
      <c r="AR486" s="19" t="e">
        <f>VLOOKUP(A486,#REF!,12,0)</f>
        <v>#REF!</v>
      </c>
      <c r="AS486" s="19" t="e">
        <f t="shared" si="41"/>
        <v>#REF!</v>
      </c>
      <c r="AX486" s="19" t="e">
        <v>#N/A</v>
      </c>
      <c r="AY486" s="19" t="b">
        <v>1</v>
      </c>
      <c r="AZ486" s="19">
        <v>300</v>
      </c>
    </row>
    <row r="487" spans="1:52" s="10" customFormat="1" ht="15" hidden="1" customHeight="1">
      <c r="A487" s="19" t="s">
        <v>3027</v>
      </c>
      <c r="B487" s="19"/>
      <c r="C487" s="72">
        <f t="shared" si="37"/>
        <v>34090609116</v>
      </c>
      <c r="D487" s="11">
        <v>483</v>
      </c>
      <c r="E487" s="12" t="s">
        <v>25</v>
      </c>
      <c r="F487" s="12" t="s">
        <v>109</v>
      </c>
      <c r="G487" s="4" t="s">
        <v>117</v>
      </c>
      <c r="H487" s="4" t="s">
        <v>290</v>
      </c>
      <c r="I487" s="4" t="s">
        <v>1065</v>
      </c>
      <c r="J487" s="6" t="s">
        <v>1066</v>
      </c>
      <c r="K487" s="14"/>
      <c r="L487" s="15" t="s">
        <v>1916</v>
      </c>
      <c r="M487" s="4" t="str">
        <f t="shared" si="38"/>
        <v>CHANDEL KARANBAHALI SINAPALI</v>
      </c>
      <c r="N487" s="11" t="s">
        <v>26</v>
      </c>
      <c r="O487" s="11">
        <v>21</v>
      </c>
      <c r="P487" s="11">
        <v>0</v>
      </c>
      <c r="Q487" s="35" t="s">
        <v>26</v>
      </c>
      <c r="R487" s="3">
        <v>42846</v>
      </c>
      <c r="S487" s="3">
        <v>42691</v>
      </c>
      <c r="T487" s="3">
        <v>42959</v>
      </c>
      <c r="U487" s="11" t="s">
        <v>2290</v>
      </c>
      <c r="V487" s="11" t="s">
        <v>28</v>
      </c>
      <c r="W487" s="25" t="s">
        <v>29</v>
      </c>
      <c r="X487" s="16" t="s">
        <v>2240</v>
      </c>
      <c r="Y487" s="11" t="s">
        <v>2262</v>
      </c>
      <c r="Z487" s="16" t="s">
        <v>2270</v>
      </c>
      <c r="AA487" s="11" t="s">
        <v>2300</v>
      </c>
      <c r="AB487" s="3">
        <f t="shared" si="39"/>
        <v>42873</v>
      </c>
      <c r="AC487" s="21">
        <v>43014</v>
      </c>
      <c r="AD487" s="3">
        <f t="shared" si="40"/>
        <v>43261</v>
      </c>
      <c r="AE487" s="21">
        <v>43308</v>
      </c>
      <c r="AF487" s="11" t="s">
        <v>2293</v>
      </c>
      <c r="AG487" s="3">
        <v>43433</v>
      </c>
      <c r="AH487" s="3"/>
      <c r="AI487" s="4" t="s">
        <v>2502</v>
      </c>
      <c r="AJ487" s="4"/>
      <c r="AK487" s="4" t="s">
        <v>2491</v>
      </c>
      <c r="AL487" s="19"/>
      <c r="AM487" s="19"/>
      <c r="AN487" s="19" t="s">
        <v>3258</v>
      </c>
      <c r="AO487" s="19" t="e">
        <v>#N/A</v>
      </c>
      <c r="AP487" s="19" t="e">
        <v>#N/A</v>
      </c>
      <c r="AQ487" s="19" t="e">
        <v>#N/A</v>
      </c>
      <c r="AR487" s="19" t="e">
        <f>VLOOKUP(A487,#REF!,12,0)</f>
        <v>#REF!</v>
      </c>
      <c r="AS487" s="19" t="e">
        <f t="shared" si="41"/>
        <v>#REF!</v>
      </c>
      <c r="AX487" s="19" t="e">
        <v>#N/A</v>
      </c>
      <c r="AY487" s="19" t="b">
        <v>1</v>
      </c>
      <c r="AZ487" s="19">
        <v>1400</v>
      </c>
    </row>
    <row r="488" spans="1:52" s="10" customFormat="1" ht="15" hidden="1" customHeight="1">
      <c r="A488" s="19" t="s">
        <v>3028</v>
      </c>
      <c r="B488" s="19"/>
      <c r="C488" s="72">
        <f t="shared" si="37"/>
        <v>35215241648</v>
      </c>
      <c r="D488" s="11">
        <v>484</v>
      </c>
      <c r="E488" s="12" t="s">
        <v>25</v>
      </c>
      <c r="F488" s="12" t="s">
        <v>109</v>
      </c>
      <c r="G488" s="4" t="s">
        <v>117</v>
      </c>
      <c r="H488" s="4" t="s">
        <v>239</v>
      </c>
      <c r="I488" s="4" t="s">
        <v>677</v>
      </c>
      <c r="J488" s="14" t="s">
        <v>1067</v>
      </c>
      <c r="K488" s="14"/>
      <c r="L488" s="15" t="s">
        <v>1917</v>
      </c>
      <c r="M488" s="4" t="str">
        <f t="shared" si="38"/>
        <v>TILEIMAL KARANBAHALI SINAPALI</v>
      </c>
      <c r="N488" s="11" t="s">
        <v>26</v>
      </c>
      <c r="O488" s="11">
        <v>24</v>
      </c>
      <c r="P488" s="11">
        <v>0</v>
      </c>
      <c r="Q488" s="35" t="s">
        <v>26</v>
      </c>
      <c r="R488" s="3">
        <v>42762</v>
      </c>
      <c r="S488" s="3">
        <v>42699</v>
      </c>
      <c r="T488" s="3">
        <v>42968</v>
      </c>
      <c r="U488" s="11" t="s">
        <v>2291</v>
      </c>
      <c r="V488" s="11" t="s">
        <v>28</v>
      </c>
      <c r="W488" s="11" t="s">
        <v>29</v>
      </c>
      <c r="X488" s="16" t="s">
        <v>2241</v>
      </c>
      <c r="Y488" s="11" t="s">
        <v>2262</v>
      </c>
      <c r="Z488" s="16" t="s">
        <v>2270</v>
      </c>
      <c r="AA488" s="11" t="s">
        <v>2300</v>
      </c>
      <c r="AB488" s="3">
        <f t="shared" si="39"/>
        <v>42881</v>
      </c>
      <c r="AC488" s="21">
        <v>43014</v>
      </c>
      <c r="AD488" s="3">
        <f t="shared" si="40"/>
        <v>43269</v>
      </c>
      <c r="AE488" s="21">
        <v>43308</v>
      </c>
      <c r="AF488" s="11" t="s">
        <v>2293</v>
      </c>
      <c r="AG488" s="3">
        <v>43433</v>
      </c>
      <c r="AH488" s="108">
        <v>43406</v>
      </c>
      <c r="AI488" s="4" t="s">
        <v>2502</v>
      </c>
      <c r="AJ488" s="4"/>
      <c r="AK488" s="4" t="s">
        <v>2512</v>
      </c>
      <c r="AL488" s="19"/>
      <c r="AM488" s="19"/>
      <c r="AN488" s="19" t="s">
        <v>3259</v>
      </c>
      <c r="AO488" s="19" t="e">
        <v>#N/A</v>
      </c>
      <c r="AP488" s="19" t="e">
        <v>#N/A</v>
      </c>
      <c r="AQ488" s="19" t="e">
        <v>#N/A</v>
      </c>
      <c r="AR488" s="19" t="e">
        <f>VLOOKUP(A488,#REF!,12,0)</f>
        <v>#REF!</v>
      </c>
      <c r="AS488" s="19" t="e">
        <f t="shared" si="41"/>
        <v>#REF!</v>
      </c>
      <c r="AX488" s="19" t="e">
        <v>#N/A</v>
      </c>
      <c r="AY488" s="19" t="b">
        <v>1</v>
      </c>
      <c r="AZ488" s="19">
        <v>2500</v>
      </c>
    </row>
    <row r="489" spans="1:52" ht="15" hidden="1" customHeight="1">
      <c r="A489" s="19" t="s">
        <v>3029</v>
      </c>
      <c r="C489" s="72">
        <f t="shared" si="37"/>
        <v>35518553528</v>
      </c>
      <c r="D489" s="11">
        <v>485</v>
      </c>
      <c r="E489" s="12" t="s">
        <v>25</v>
      </c>
      <c r="F489" s="12" t="s">
        <v>109</v>
      </c>
      <c r="G489" s="4" t="s">
        <v>117</v>
      </c>
      <c r="H489" s="4" t="s">
        <v>291</v>
      </c>
      <c r="I489" s="4" t="s">
        <v>1068</v>
      </c>
      <c r="J489" s="33" t="s">
        <v>1069</v>
      </c>
      <c r="K489" s="33"/>
      <c r="L489" s="34" t="s">
        <v>1918</v>
      </c>
      <c r="M489" s="4" t="str">
        <f t="shared" si="38"/>
        <v>RENGTHAPADA KARANBAHALI SINAPALI</v>
      </c>
      <c r="N489" s="11" t="s">
        <v>26</v>
      </c>
      <c r="O489" s="11">
        <v>24</v>
      </c>
      <c r="P489" s="11">
        <v>0</v>
      </c>
      <c r="Q489" s="35" t="s">
        <v>26</v>
      </c>
      <c r="R489" s="3">
        <v>42839</v>
      </c>
      <c r="S489" s="3">
        <v>42682</v>
      </c>
      <c r="T489" s="3">
        <v>42952</v>
      </c>
      <c r="U489" s="11" t="s">
        <v>2290</v>
      </c>
      <c r="V489" s="11" t="s">
        <v>28</v>
      </c>
      <c r="W489" s="11" t="s">
        <v>29</v>
      </c>
      <c r="X489" s="16" t="s">
        <v>2242</v>
      </c>
      <c r="Y489" s="11" t="s">
        <v>2262</v>
      </c>
      <c r="Z489" s="16" t="s">
        <v>2270</v>
      </c>
      <c r="AA489" s="11" t="s">
        <v>2300</v>
      </c>
      <c r="AB489" s="3">
        <f t="shared" si="39"/>
        <v>42864</v>
      </c>
      <c r="AC489" s="3">
        <v>43014</v>
      </c>
      <c r="AD489" s="3">
        <f t="shared" si="40"/>
        <v>43252</v>
      </c>
      <c r="AE489" s="3">
        <v>43325</v>
      </c>
      <c r="AF489" s="11" t="s">
        <v>2293</v>
      </c>
      <c r="AG489" s="3">
        <v>43433</v>
      </c>
      <c r="AH489" s="3"/>
      <c r="AI489" s="4" t="s">
        <v>2502</v>
      </c>
      <c r="AJ489" s="4"/>
      <c r="AK489" s="4" t="s">
        <v>2491</v>
      </c>
      <c r="AO489" s="19" t="e">
        <v>#N/A</v>
      </c>
      <c r="AP489" s="19" t="e">
        <v>#N/A</v>
      </c>
      <c r="AQ489" s="19" t="e">
        <v>#N/A</v>
      </c>
      <c r="AR489" s="19" t="e">
        <f>VLOOKUP(A489,#REF!,12,0)</f>
        <v>#REF!</v>
      </c>
      <c r="AS489" s="19" t="e">
        <f t="shared" si="41"/>
        <v>#REF!</v>
      </c>
      <c r="AX489" s="19" t="e">
        <v>#N/A</v>
      </c>
      <c r="AY489" s="19" t="b">
        <v>1</v>
      </c>
      <c r="AZ489" s="19">
        <v>3600</v>
      </c>
    </row>
    <row r="490" spans="1:52" s="10" customFormat="1" ht="15" hidden="1" customHeight="1">
      <c r="A490" s="19" t="s">
        <v>3030</v>
      </c>
      <c r="B490" s="19"/>
      <c r="C490" s="72">
        <f t="shared" si="37"/>
        <v>35871896561</v>
      </c>
      <c r="D490" s="11">
        <v>486</v>
      </c>
      <c r="E490" s="12" t="s">
        <v>25</v>
      </c>
      <c r="F490" s="12" t="s">
        <v>109</v>
      </c>
      <c r="G490" s="4" t="s">
        <v>117</v>
      </c>
      <c r="H490" s="4" t="s">
        <v>237</v>
      </c>
      <c r="I490" s="4" t="s">
        <v>1070</v>
      </c>
      <c r="J490" s="14" t="s">
        <v>781</v>
      </c>
      <c r="K490" s="14"/>
      <c r="L490" s="15" t="s">
        <v>1919</v>
      </c>
      <c r="M490" s="4" t="str">
        <f t="shared" si="38"/>
        <v>FUR-HARIJANPADA KARANBAHALI SINAPALI</v>
      </c>
      <c r="N490" s="11" t="s">
        <v>26</v>
      </c>
      <c r="O490" s="11">
        <v>20</v>
      </c>
      <c r="P490" s="11">
        <v>0</v>
      </c>
      <c r="Q490" s="35" t="s">
        <v>26</v>
      </c>
      <c r="R490" s="3">
        <v>42829</v>
      </c>
      <c r="S490" s="3">
        <v>42709</v>
      </c>
      <c r="T490" s="3">
        <v>42980</v>
      </c>
      <c r="U490" s="11" t="s">
        <v>2291</v>
      </c>
      <c r="V490" s="11" t="s">
        <v>28</v>
      </c>
      <c r="W490" s="11" t="s">
        <v>29</v>
      </c>
      <c r="X490" s="16" t="s">
        <v>2243</v>
      </c>
      <c r="Y490" s="11" t="s">
        <v>2262</v>
      </c>
      <c r="Z490" s="11" t="s">
        <v>2270</v>
      </c>
      <c r="AA490" s="11" t="s">
        <v>2300</v>
      </c>
      <c r="AB490" s="3">
        <f t="shared" si="39"/>
        <v>42891</v>
      </c>
      <c r="AC490" s="21">
        <v>43014</v>
      </c>
      <c r="AD490" s="3">
        <f t="shared" si="40"/>
        <v>43279</v>
      </c>
      <c r="AE490" s="21">
        <v>43308</v>
      </c>
      <c r="AF490" s="11" t="s">
        <v>2293</v>
      </c>
      <c r="AG490" s="3">
        <v>43433</v>
      </c>
      <c r="AH490" s="3">
        <v>43406</v>
      </c>
      <c r="AI490" s="4" t="s">
        <v>2502</v>
      </c>
      <c r="AJ490" s="4"/>
      <c r="AK490" s="4" t="s">
        <v>2512</v>
      </c>
      <c r="AL490" s="19"/>
      <c r="AM490" s="19"/>
      <c r="AN490" s="19" t="s">
        <v>3260</v>
      </c>
      <c r="AO490" s="19" t="e">
        <v>#N/A</v>
      </c>
      <c r="AP490" s="19" t="e">
        <v>#N/A</v>
      </c>
      <c r="AQ490" s="19" t="e">
        <v>#N/A</v>
      </c>
      <c r="AR490" s="19" t="e">
        <f>VLOOKUP(A490,#REF!,12,0)</f>
        <v>#REF!</v>
      </c>
      <c r="AS490" s="19" t="e">
        <f t="shared" si="41"/>
        <v>#REF!</v>
      </c>
      <c r="AX490" s="19" t="e">
        <v>#N/A</v>
      </c>
      <c r="AY490" s="19" t="b">
        <v>1</v>
      </c>
      <c r="AZ490" s="19">
        <v>4700</v>
      </c>
    </row>
    <row r="491" spans="1:52" ht="15" hidden="1" customHeight="1">
      <c r="A491" s="19" t="s">
        <v>3031</v>
      </c>
      <c r="C491" s="72">
        <f t="shared" si="37"/>
        <v>35929219510</v>
      </c>
      <c r="D491" s="11">
        <v>487</v>
      </c>
      <c r="E491" s="12" t="s">
        <v>25</v>
      </c>
      <c r="F491" s="12" t="s">
        <v>109</v>
      </c>
      <c r="G491" s="4" t="s">
        <v>117</v>
      </c>
      <c r="H491" s="4" t="s">
        <v>292</v>
      </c>
      <c r="I491" s="4" t="s">
        <v>34</v>
      </c>
      <c r="J491" s="33" t="s">
        <v>1071</v>
      </c>
      <c r="K491" s="33" t="s">
        <v>3262</v>
      </c>
      <c r="L491" s="34" t="s">
        <v>3263</v>
      </c>
      <c r="M491" s="4" t="str">
        <f t="shared" si="38"/>
        <v>NAG-HARIJANPADA KARANBAHALI SINAPALI</v>
      </c>
      <c r="N491" s="11" t="s">
        <v>26</v>
      </c>
      <c r="O491" s="11">
        <v>19</v>
      </c>
      <c r="P491" s="11">
        <v>0</v>
      </c>
      <c r="Q491" s="35" t="s">
        <v>26</v>
      </c>
      <c r="R491" s="3">
        <v>42860</v>
      </c>
      <c r="S491" s="3">
        <v>42792</v>
      </c>
      <c r="T491" s="3">
        <v>43064</v>
      </c>
      <c r="U491" s="11" t="s">
        <v>2290</v>
      </c>
      <c r="V491" s="11" t="s">
        <v>28</v>
      </c>
      <c r="W491" s="11" t="s">
        <v>29</v>
      </c>
      <c r="X491" s="16" t="s">
        <v>2244</v>
      </c>
      <c r="Y491" s="11" t="s">
        <v>2263</v>
      </c>
      <c r="Z491" s="16" t="s">
        <v>2271</v>
      </c>
      <c r="AA491" s="11" t="s">
        <v>2299</v>
      </c>
      <c r="AB491" s="3">
        <f t="shared" si="39"/>
        <v>42974</v>
      </c>
      <c r="AC491" s="3">
        <v>43026</v>
      </c>
      <c r="AD491" s="3">
        <f t="shared" si="40"/>
        <v>43362</v>
      </c>
      <c r="AE491" s="3">
        <v>43409</v>
      </c>
      <c r="AF491" s="11" t="s">
        <v>2293</v>
      </c>
      <c r="AG491" s="3">
        <v>43433</v>
      </c>
      <c r="AH491" s="3"/>
      <c r="AI491" s="4" t="s">
        <v>2502</v>
      </c>
      <c r="AJ491" s="4"/>
      <c r="AK491" s="4" t="s">
        <v>2491</v>
      </c>
      <c r="AN491" s="19" t="s">
        <v>3261</v>
      </c>
      <c r="AO491" s="19" t="e">
        <v>#N/A</v>
      </c>
      <c r="AP491" s="19" t="e">
        <v>#N/A</v>
      </c>
      <c r="AQ491" s="19" t="e">
        <v>#N/A</v>
      </c>
      <c r="AR491" s="19" t="e">
        <f>VLOOKUP(A491,#REF!,12,0)</f>
        <v>#REF!</v>
      </c>
      <c r="AS491" s="19" t="e">
        <f t="shared" si="41"/>
        <v>#REF!</v>
      </c>
      <c r="AX491" s="19" t="e">
        <v>#N/A</v>
      </c>
      <c r="AY491" s="19" t="b">
        <v>1</v>
      </c>
      <c r="AZ491" s="19">
        <v>5800</v>
      </c>
    </row>
    <row r="492" spans="1:52" ht="15" hidden="1" customHeight="1">
      <c r="A492" s="19" t="s">
        <v>3032</v>
      </c>
      <c r="C492" s="72">
        <f t="shared" si="37"/>
        <v>35981313291</v>
      </c>
      <c r="D492" s="11">
        <v>488</v>
      </c>
      <c r="E492" s="12" t="s">
        <v>25</v>
      </c>
      <c r="F492" s="12" t="s">
        <v>109</v>
      </c>
      <c r="G492" s="4" t="s">
        <v>117</v>
      </c>
      <c r="H492" s="4" t="s">
        <v>237</v>
      </c>
      <c r="I492" s="4" t="s">
        <v>99</v>
      </c>
      <c r="J492" s="33" t="s">
        <v>859</v>
      </c>
      <c r="K492" s="33" t="s">
        <v>3265</v>
      </c>
      <c r="L492" s="34" t="s">
        <v>1920</v>
      </c>
      <c r="M492" s="4" t="str">
        <f t="shared" si="38"/>
        <v>FUR-HARIJANPADA KARANBAHALI SINAPALI</v>
      </c>
      <c r="N492" s="11" t="s">
        <v>26</v>
      </c>
      <c r="O492" s="11">
        <v>23</v>
      </c>
      <c r="P492" s="11">
        <v>0</v>
      </c>
      <c r="Q492" s="35" t="s">
        <v>26</v>
      </c>
      <c r="R492" s="3">
        <v>42738</v>
      </c>
      <c r="S492" s="3">
        <v>42678</v>
      </c>
      <c r="T492" s="3">
        <v>42951</v>
      </c>
      <c r="U492" s="11" t="s">
        <v>2291</v>
      </c>
      <c r="V492" s="11" t="s">
        <v>28</v>
      </c>
      <c r="W492" s="11" t="s">
        <v>29</v>
      </c>
      <c r="X492" s="16" t="s">
        <v>2245</v>
      </c>
      <c r="Y492" s="11" t="s">
        <v>2262</v>
      </c>
      <c r="Z492" s="16" t="s">
        <v>2270</v>
      </c>
      <c r="AA492" s="11" t="s">
        <v>2300</v>
      </c>
      <c r="AB492" s="3">
        <f t="shared" si="39"/>
        <v>42860</v>
      </c>
      <c r="AC492" s="3">
        <v>43014</v>
      </c>
      <c r="AD492" s="3">
        <f t="shared" si="40"/>
        <v>43248</v>
      </c>
      <c r="AE492" s="3">
        <v>43325</v>
      </c>
      <c r="AF492" s="11" t="s">
        <v>2293</v>
      </c>
      <c r="AG492" s="3">
        <v>43433</v>
      </c>
      <c r="AH492" s="3">
        <v>43433</v>
      </c>
      <c r="AI492" s="4" t="s">
        <v>2502</v>
      </c>
      <c r="AJ492" s="4"/>
      <c r="AK492" s="4" t="s">
        <v>2512</v>
      </c>
      <c r="AN492" s="19" t="s">
        <v>3264</v>
      </c>
      <c r="AO492" s="19" t="e">
        <v>#N/A</v>
      </c>
      <c r="AP492" s="19" t="e">
        <v>#N/A</v>
      </c>
      <c r="AQ492" s="19" t="e">
        <v>#N/A</v>
      </c>
      <c r="AR492" s="19" t="e">
        <f>VLOOKUP(A492,#REF!,12,0)</f>
        <v>#REF!</v>
      </c>
      <c r="AS492" s="19" t="e">
        <f t="shared" si="41"/>
        <v>#REF!</v>
      </c>
      <c r="AX492" s="19" t="e">
        <v>#N/A</v>
      </c>
      <c r="AY492" s="19" t="b">
        <v>1</v>
      </c>
      <c r="AZ492" s="19">
        <v>6900</v>
      </c>
    </row>
    <row r="493" spans="1:52" s="10" customFormat="1" ht="15" hidden="1" customHeight="1">
      <c r="A493" s="19" t="s">
        <v>3033</v>
      </c>
      <c r="B493" s="19"/>
      <c r="C493" s="72">
        <f t="shared" si="37"/>
        <v>36139879305</v>
      </c>
      <c r="D493" s="11">
        <v>489</v>
      </c>
      <c r="E493" s="12" t="s">
        <v>25</v>
      </c>
      <c r="F493" s="12" t="s">
        <v>109</v>
      </c>
      <c r="G493" s="4" t="s">
        <v>117</v>
      </c>
      <c r="H493" s="4" t="s">
        <v>117</v>
      </c>
      <c r="I493" s="4" t="s">
        <v>1072</v>
      </c>
      <c r="J493" s="33" t="s">
        <v>1073</v>
      </c>
      <c r="K493" s="33"/>
      <c r="L493" s="34" t="s">
        <v>1921</v>
      </c>
      <c r="M493" s="4" t="str">
        <f t="shared" si="38"/>
        <v>KARANBAHALI KARANBAHALI SINAPALI</v>
      </c>
      <c r="N493" s="11" t="s">
        <v>26</v>
      </c>
      <c r="O493" s="11">
        <v>21</v>
      </c>
      <c r="P493" s="11">
        <v>0</v>
      </c>
      <c r="Q493" s="35" t="s">
        <v>26</v>
      </c>
      <c r="R493" s="3">
        <v>42858</v>
      </c>
      <c r="S493" s="3">
        <v>42788</v>
      </c>
      <c r="T493" s="3">
        <v>43062</v>
      </c>
      <c r="U493" s="11" t="s">
        <v>2291</v>
      </c>
      <c r="V493" s="11" t="s">
        <v>28</v>
      </c>
      <c r="W493" s="11" t="s">
        <v>29</v>
      </c>
      <c r="X493" s="16" t="s">
        <v>2246</v>
      </c>
      <c r="Y493" s="11" t="s">
        <v>2262</v>
      </c>
      <c r="Z493" s="16" t="s">
        <v>2270</v>
      </c>
      <c r="AA493" s="11" t="s">
        <v>2300</v>
      </c>
      <c r="AB493" s="3">
        <f t="shared" si="39"/>
        <v>42970</v>
      </c>
      <c r="AC493" s="3">
        <v>43026</v>
      </c>
      <c r="AD493" s="3">
        <f t="shared" si="40"/>
        <v>43358</v>
      </c>
      <c r="AE493" s="3">
        <v>43409</v>
      </c>
      <c r="AF493" s="11" t="s">
        <v>2293</v>
      </c>
      <c r="AG493" s="3">
        <v>43433</v>
      </c>
      <c r="AH493" s="108">
        <v>43406</v>
      </c>
      <c r="AI493" s="4" t="s">
        <v>2502</v>
      </c>
      <c r="AJ493" s="4"/>
      <c r="AK493" s="4" t="s">
        <v>2512</v>
      </c>
      <c r="AL493" s="19"/>
      <c r="AM493" s="19"/>
      <c r="AN493" s="19" t="s">
        <v>3266</v>
      </c>
      <c r="AO493" s="19" t="e">
        <v>#N/A</v>
      </c>
      <c r="AP493" s="19" t="e">
        <v>#N/A</v>
      </c>
      <c r="AQ493" s="19" t="e">
        <v>#N/A</v>
      </c>
      <c r="AR493" s="19" t="e">
        <f>VLOOKUP(A493,#REF!,12,0)</f>
        <v>#REF!</v>
      </c>
      <c r="AS493" s="19" t="e">
        <f t="shared" si="41"/>
        <v>#REF!</v>
      </c>
      <c r="AX493" s="19" t="e">
        <v>#N/A</v>
      </c>
      <c r="AY493" s="19" t="b">
        <v>1</v>
      </c>
      <c r="AZ493" s="19">
        <v>8000</v>
      </c>
    </row>
    <row r="494" spans="1:52" s="10" customFormat="1" ht="15" hidden="1" customHeight="1">
      <c r="A494" s="19" t="s">
        <v>3034</v>
      </c>
      <c r="B494" s="19"/>
      <c r="C494" s="72">
        <f t="shared" si="37"/>
        <v>36500503191</v>
      </c>
      <c r="D494" s="11">
        <v>490</v>
      </c>
      <c r="E494" s="12" t="s">
        <v>25</v>
      </c>
      <c r="F494" s="12" t="s">
        <v>109</v>
      </c>
      <c r="G494" s="4" t="s">
        <v>117</v>
      </c>
      <c r="H494" s="4" t="s">
        <v>241</v>
      </c>
      <c r="I494" s="4" t="s">
        <v>1074</v>
      </c>
      <c r="J494" s="14" t="s">
        <v>1075</v>
      </c>
      <c r="K494" s="14" t="s">
        <v>3268</v>
      </c>
      <c r="L494" s="15" t="s">
        <v>1922</v>
      </c>
      <c r="M494" s="4" t="str">
        <f t="shared" si="38"/>
        <v>JHA-MALPADA-III KARANBAHALI SINAPALI</v>
      </c>
      <c r="N494" s="11" t="s">
        <v>26</v>
      </c>
      <c r="O494" s="11">
        <v>22</v>
      </c>
      <c r="P494" s="11">
        <v>0</v>
      </c>
      <c r="Q494" s="35" t="s">
        <v>26</v>
      </c>
      <c r="R494" s="3">
        <v>42780</v>
      </c>
      <c r="S494" s="3">
        <v>42694</v>
      </c>
      <c r="T494" s="3">
        <v>42959</v>
      </c>
      <c r="U494" s="11" t="s">
        <v>2290</v>
      </c>
      <c r="V494" s="11" t="s">
        <v>28</v>
      </c>
      <c r="W494" s="11" t="s">
        <v>29</v>
      </c>
      <c r="X494" s="16" t="s">
        <v>2247</v>
      </c>
      <c r="Y494" s="11" t="s">
        <v>2263</v>
      </c>
      <c r="Z494" s="11" t="s">
        <v>2271</v>
      </c>
      <c r="AA494" s="11" t="s">
        <v>2299</v>
      </c>
      <c r="AB494" s="3">
        <f t="shared" si="39"/>
        <v>42876</v>
      </c>
      <c r="AC494" s="21">
        <v>43014</v>
      </c>
      <c r="AD494" s="3">
        <f t="shared" si="40"/>
        <v>43264</v>
      </c>
      <c r="AE494" s="21">
        <v>43308</v>
      </c>
      <c r="AF494" s="11" t="s">
        <v>2293</v>
      </c>
      <c r="AG494" s="3">
        <v>43433</v>
      </c>
      <c r="AH494" s="3">
        <v>43433</v>
      </c>
      <c r="AI494" s="4" t="s">
        <v>2502</v>
      </c>
      <c r="AJ494" s="4"/>
      <c r="AK494" s="4" t="s">
        <v>2512</v>
      </c>
      <c r="AL494" s="19"/>
      <c r="AM494" s="19"/>
      <c r="AN494" s="19" t="s">
        <v>3267</v>
      </c>
      <c r="AO494" s="19" t="e">
        <v>#N/A</v>
      </c>
      <c r="AP494" s="19" t="e">
        <v>#N/A</v>
      </c>
      <c r="AQ494" s="19" t="e">
        <v>#N/A</v>
      </c>
      <c r="AR494" s="19" t="e">
        <f>VLOOKUP(A494,#REF!,12,0)</f>
        <v>#REF!</v>
      </c>
      <c r="AS494" s="19" t="e">
        <f t="shared" si="41"/>
        <v>#REF!</v>
      </c>
      <c r="AX494" s="19" t="e">
        <v>#N/A</v>
      </c>
      <c r="AY494" s="19" t="b">
        <v>1</v>
      </c>
      <c r="AZ494" s="19">
        <v>9100</v>
      </c>
    </row>
    <row r="495" spans="1:52" s="10" customFormat="1" ht="15" hidden="1" customHeight="1">
      <c r="A495" s="19" t="s">
        <v>3035</v>
      </c>
      <c r="B495" s="19"/>
      <c r="C495" s="72">
        <f t="shared" si="37"/>
        <v>36684036486</v>
      </c>
      <c r="D495" s="11">
        <v>491</v>
      </c>
      <c r="E495" s="12" t="s">
        <v>25</v>
      </c>
      <c r="F495" s="12" t="s">
        <v>109</v>
      </c>
      <c r="G495" s="4" t="s">
        <v>117</v>
      </c>
      <c r="H495" s="4" t="s">
        <v>277</v>
      </c>
      <c r="I495" s="4" t="s">
        <v>90</v>
      </c>
      <c r="J495" s="6" t="s">
        <v>60</v>
      </c>
      <c r="K495" s="14" t="s">
        <v>3270</v>
      </c>
      <c r="L495" s="15" t="s">
        <v>1923</v>
      </c>
      <c r="M495" s="4" t="str">
        <f t="shared" si="38"/>
        <v>JHA-MALPADA-IV KARANBAHALI SINAPALI</v>
      </c>
      <c r="N495" s="11" t="s">
        <v>26</v>
      </c>
      <c r="O495" s="11">
        <v>20</v>
      </c>
      <c r="P495" s="11">
        <v>0</v>
      </c>
      <c r="Q495" s="35" t="s">
        <v>26</v>
      </c>
      <c r="R495" s="3">
        <v>42776</v>
      </c>
      <c r="S495" s="3">
        <v>42690</v>
      </c>
      <c r="T495" s="3">
        <v>42956</v>
      </c>
      <c r="U495" s="11" t="s">
        <v>2290</v>
      </c>
      <c r="V495" s="11" t="s">
        <v>28</v>
      </c>
      <c r="W495" s="11" t="s">
        <v>29</v>
      </c>
      <c r="X495" s="16" t="s">
        <v>2248</v>
      </c>
      <c r="Y495" s="11" t="s">
        <v>2262</v>
      </c>
      <c r="Z495" s="11" t="s">
        <v>2270</v>
      </c>
      <c r="AA495" s="11" t="s">
        <v>2300</v>
      </c>
      <c r="AB495" s="3">
        <f t="shared" si="39"/>
        <v>42872</v>
      </c>
      <c r="AC495" s="21">
        <v>43014</v>
      </c>
      <c r="AD495" s="3">
        <f t="shared" si="40"/>
        <v>43260</v>
      </c>
      <c r="AE495" s="21">
        <v>43308</v>
      </c>
      <c r="AF495" s="11" t="s">
        <v>2293</v>
      </c>
      <c r="AG495" s="3">
        <v>43433</v>
      </c>
      <c r="AH495" s="3">
        <v>43406</v>
      </c>
      <c r="AI495" s="4" t="s">
        <v>2502</v>
      </c>
      <c r="AJ495" s="4"/>
      <c r="AK495" s="4" t="s">
        <v>2512</v>
      </c>
      <c r="AL495" s="19"/>
      <c r="AM495" s="19"/>
      <c r="AN495" s="19" t="s">
        <v>3269</v>
      </c>
      <c r="AO495" s="19" t="e">
        <v>#N/A</v>
      </c>
      <c r="AP495" s="19" t="e">
        <v>#N/A</v>
      </c>
      <c r="AQ495" s="19" t="e">
        <v>#N/A</v>
      </c>
      <c r="AR495" s="19" t="e">
        <f>VLOOKUP(A495,#REF!,12,0)</f>
        <v>#REF!</v>
      </c>
      <c r="AS495" s="19" t="e">
        <f t="shared" si="41"/>
        <v>#REF!</v>
      </c>
      <c r="AX495" s="19" t="e">
        <v>#N/A</v>
      </c>
      <c r="AY495" s="19" t="b">
        <v>1</v>
      </c>
      <c r="AZ495" s="19">
        <v>200</v>
      </c>
    </row>
    <row r="496" spans="1:52" ht="15" hidden="1" customHeight="1">
      <c r="A496" s="19" t="s">
        <v>3036</v>
      </c>
      <c r="C496" s="72">
        <f t="shared" si="37"/>
        <v>36708805665</v>
      </c>
      <c r="D496" s="11">
        <v>492</v>
      </c>
      <c r="E496" s="12" t="s">
        <v>25</v>
      </c>
      <c r="F496" s="12" t="s">
        <v>109</v>
      </c>
      <c r="G496" s="4" t="s">
        <v>117</v>
      </c>
      <c r="H496" s="4" t="s">
        <v>237</v>
      </c>
      <c r="I496" s="4" t="s">
        <v>1076</v>
      </c>
      <c r="J496" s="6" t="s">
        <v>1077</v>
      </c>
      <c r="K496" s="14" t="s">
        <v>3272</v>
      </c>
      <c r="L496" s="15" t="s">
        <v>1924</v>
      </c>
      <c r="M496" s="4" t="str">
        <f t="shared" si="38"/>
        <v>FUR-HARIJANPADA KARANBAHALI SINAPALI</v>
      </c>
      <c r="N496" s="11" t="s">
        <v>26</v>
      </c>
      <c r="O496" s="11">
        <v>23</v>
      </c>
      <c r="P496" s="11">
        <v>0</v>
      </c>
      <c r="Q496" s="35" t="s">
        <v>26</v>
      </c>
      <c r="R496" s="3">
        <v>42773</v>
      </c>
      <c r="S496" s="3">
        <v>42699</v>
      </c>
      <c r="T496" s="3">
        <v>42966</v>
      </c>
      <c r="U496" s="11" t="s">
        <v>2291</v>
      </c>
      <c r="V496" s="11" t="s">
        <v>28</v>
      </c>
      <c r="W496" s="11" t="s">
        <v>29</v>
      </c>
      <c r="X496" s="16" t="s">
        <v>2249</v>
      </c>
      <c r="Y496" s="11" t="s">
        <v>2262</v>
      </c>
      <c r="Z496" s="11" t="s">
        <v>2270</v>
      </c>
      <c r="AA496" s="11" t="s">
        <v>2300</v>
      </c>
      <c r="AB496" s="3">
        <f t="shared" si="39"/>
        <v>42881</v>
      </c>
      <c r="AC496" s="21">
        <v>43014</v>
      </c>
      <c r="AD496" s="3">
        <f t="shared" si="40"/>
        <v>43269</v>
      </c>
      <c r="AE496" s="21">
        <v>43308</v>
      </c>
      <c r="AF496" s="11" t="s">
        <v>2293</v>
      </c>
      <c r="AG496" s="3">
        <v>43433</v>
      </c>
      <c r="AH496" s="3">
        <v>43433</v>
      </c>
      <c r="AI496" s="4" t="s">
        <v>2502</v>
      </c>
      <c r="AJ496" s="4"/>
      <c r="AK496" s="4" t="s">
        <v>2512</v>
      </c>
      <c r="AN496" s="19" t="s">
        <v>3271</v>
      </c>
      <c r="AO496" s="19" t="e">
        <v>#N/A</v>
      </c>
      <c r="AP496" s="19" t="e">
        <v>#N/A</v>
      </c>
      <c r="AQ496" s="19" t="e">
        <v>#N/A</v>
      </c>
      <c r="AR496" s="19" t="e">
        <f>VLOOKUP(A496,#REF!,12,0)</f>
        <v>#REF!</v>
      </c>
      <c r="AS496" s="19" t="e">
        <f t="shared" si="41"/>
        <v>#REF!</v>
      </c>
      <c r="AX496" s="19" t="e">
        <v>#N/A</v>
      </c>
      <c r="AY496" s="19" t="b">
        <v>1</v>
      </c>
      <c r="AZ496" s="19">
        <v>1300</v>
      </c>
    </row>
    <row r="497" spans="1:52" ht="15" hidden="1" customHeight="1">
      <c r="A497" s="19" t="s">
        <v>3037</v>
      </c>
      <c r="C497" s="72">
        <f t="shared" si="37"/>
        <v>36708805938</v>
      </c>
      <c r="D497" s="11">
        <v>493</v>
      </c>
      <c r="E497" s="12" t="s">
        <v>25</v>
      </c>
      <c r="F497" s="12" t="s">
        <v>109</v>
      </c>
      <c r="G497" s="4" t="s">
        <v>117</v>
      </c>
      <c r="H497" s="4" t="s">
        <v>291</v>
      </c>
      <c r="I497" s="4" t="s">
        <v>1078</v>
      </c>
      <c r="J497" s="12" t="s">
        <v>1079</v>
      </c>
      <c r="K497" s="33" t="s">
        <v>1648</v>
      </c>
      <c r="L497" s="34" t="s">
        <v>1925</v>
      </c>
      <c r="M497" s="4" t="str">
        <f t="shared" si="38"/>
        <v>RENGTHAPADA KARANBAHALI SINAPALI</v>
      </c>
      <c r="N497" s="11" t="s">
        <v>26</v>
      </c>
      <c r="O497" s="11">
        <v>20</v>
      </c>
      <c r="P497" s="11">
        <v>0</v>
      </c>
      <c r="Q497" s="35" t="s">
        <v>26</v>
      </c>
      <c r="R497" s="3">
        <v>42777</v>
      </c>
      <c r="S497" s="3">
        <v>42641</v>
      </c>
      <c r="T497" s="3">
        <v>42909</v>
      </c>
      <c r="U497" s="11" t="s">
        <v>2291</v>
      </c>
      <c r="V497" s="11" t="s">
        <v>28</v>
      </c>
      <c r="W497" s="11" t="s">
        <v>29</v>
      </c>
      <c r="X497" s="16" t="s">
        <v>2250</v>
      </c>
      <c r="Y497" s="11" t="s">
        <v>2262</v>
      </c>
      <c r="Z497" s="11" t="s">
        <v>2270</v>
      </c>
      <c r="AA497" s="11" t="s">
        <v>2300</v>
      </c>
      <c r="AB497" s="3">
        <f t="shared" si="39"/>
        <v>42823</v>
      </c>
      <c r="AC497" s="3">
        <v>43014</v>
      </c>
      <c r="AD497" s="3">
        <f t="shared" si="40"/>
        <v>43211</v>
      </c>
      <c r="AE497" s="3">
        <v>43325</v>
      </c>
      <c r="AF497" s="11" t="s">
        <v>2293</v>
      </c>
      <c r="AG497" s="3">
        <v>43433</v>
      </c>
      <c r="AH497" s="3"/>
      <c r="AI497" s="4" t="s">
        <v>2502</v>
      </c>
      <c r="AJ497" s="7"/>
      <c r="AK497" s="4" t="s">
        <v>2491</v>
      </c>
      <c r="AN497" s="19" t="s">
        <v>3273</v>
      </c>
      <c r="AO497" s="19" t="e">
        <v>#N/A</v>
      </c>
      <c r="AP497" s="19" t="e">
        <v>#N/A</v>
      </c>
      <c r="AQ497" s="19" t="e">
        <v>#N/A</v>
      </c>
      <c r="AR497" s="19" t="e">
        <f>VLOOKUP(A497,#REF!,12,0)</f>
        <v>#REF!</v>
      </c>
      <c r="AS497" s="19" t="e">
        <f t="shared" si="41"/>
        <v>#REF!</v>
      </c>
      <c r="AX497" s="19" t="e">
        <v>#N/A</v>
      </c>
      <c r="AY497" s="19" t="b">
        <v>1</v>
      </c>
      <c r="AZ497" s="19">
        <v>2400</v>
      </c>
    </row>
    <row r="498" spans="1:52" ht="15" hidden="1" customHeight="1">
      <c r="A498" s="19" t="s">
        <v>3038</v>
      </c>
      <c r="C498" s="72">
        <f t="shared" si="37"/>
        <v>36725000455</v>
      </c>
      <c r="D498" s="11">
        <v>494</v>
      </c>
      <c r="E498" s="12" t="s">
        <v>25</v>
      </c>
      <c r="F498" s="12" t="s">
        <v>109</v>
      </c>
      <c r="G498" s="4" t="s">
        <v>117</v>
      </c>
      <c r="H498" s="4" t="s">
        <v>293</v>
      </c>
      <c r="I498" s="4" t="s">
        <v>1080</v>
      </c>
      <c r="J498" s="6" t="s">
        <v>1081</v>
      </c>
      <c r="K498" s="14" t="s">
        <v>1649</v>
      </c>
      <c r="L498" s="15" t="s">
        <v>3275</v>
      </c>
      <c r="M498" s="4" t="str">
        <f t="shared" si="38"/>
        <v>JHARBANDH-I KARANBAHALI SINAPALI</v>
      </c>
      <c r="N498" s="11" t="s">
        <v>26</v>
      </c>
      <c r="O498" s="11">
        <v>20</v>
      </c>
      <c r="P498" s="11">
        <v>0</v>
      </c>
      <c r="Q498" s="35" t="s">
        <v>26</v>
      </c>
      <c r="R498" s="3">
        <v>42773</v>
      </c>
      <c r="S498" s="3">
        <v>42702</v>
      </c>
      <c r="T498" s="3">
        <v>42971</v>
      </c>
      <c r="U498" s="11" t="s">
        <v>2291</v>
      </c>
      <c r="V498" s="11" t="s">
        <v>28</v>
      </c>
      <c r="W498" s="11" t="s">
        <v>29</v>
      </c>
      <c r="X498" s="16" t="s">
        <v>2251</v>
      </c>
      <c r="Y498" s="11" t="s">
        <v>2262</v>
      </c>
      <c r="Z498" s="11" t="s">
        <v>2270</v>
      </c>
      <c r="AA498" s="11" t="s">
        <v>2300</v>
      </c>
      <c r="AB498" s="3">
        <f t="shared" si="39"/>
        <v>42884</v>
      </c>
      <c r="AC498" s="21">
        <v>43014</v>
      </c>
      <c r="AD498" s="3">
        <f t="shared" si="40"/>
        <v>43272</v>
      </c>
      <c r="AE498" s="21">
        <v>43308</v>
      </c>
      <c r="AF498" s="11" t="s">
        <v>2293</v>
      </c>
      <c r="AG498" s="3">
        <v>43406</v>
      </c>
      <c r="AH498" s="3">
        <v>43433</v>
      </c>
      <c r="AI498" s="4" t="s">
        <v>2502</v>
      </c>
      <c r="AJ498" s="7"/>
      <c r="AK498" s="4" t="s">
        <v>2512</v>
      </c>
      <c r="AN498" s="19" t="s">
        <v>3274</v>
      </c>
      <c r="AO498" s="19" t="e">
        <v>#N/A</v>
      </c>
      <c r="AP498" s="19" t="e">
        <v>#N/A</v>
      </c>
      <c r="AQ498" s="19" t="e">
        <v>#N/A</v>
      </c>
      <c r="AR498" s="19" t="e">
        <f>VLOOKUP(A498,#REF!,12,0)</f>
        <v>#REF!</v>
      </c>
      <c r="AS498" s="19" t="e">
        <f t="shared" si="41"/>
        <v>#REF!</v>
      </c>
      <c r="AX498" s="19" t="e">
        <v>#N/A</v>
      </c>
      <c r="AY498" s="19" t="b">
        <v>1</v>
      </c>
      <c r="AZ498" s="19">
        <v>3500</v>
      </c>
    </row>
    <row r="499" spans="1:52" ht="15" hidden="1" customHeight="1">
      <c r="A499" s="19" t="s">
        <v>3039</v>
      </c>
      <c r="C499" s="72">
        <f t="shared" si="37"/>
        <v>36740560826</v>
      </c>
      <c r="D499" s="11">
        <v>495</v>
      </c>
      <c r="E499" s="12" t="s">
        <v>25</v>
      </c>
      <c r="F499" s="12" t="s">
        <v>109</v>
      </c>
      <c r="G499" s="4" t="s">
        <v>117</v>
      </c>
      <c r="H499" s="4" t="s">
        <v>293</v>
      </c>
      <c r="I499" s="4" t="s">
        <v>1082</v>
      </c>
      <c r="J499" s="12" t="s">
        <v>1083</v>
      </c>
      <c r="K499" s="33" t="s">
        <v>1650</v>
      </c>
      <c r="L499" s="34" t="s">
        <v>3277</v>
      </c>
      <c r="M499" s="4" t="str">
        <f t="shared" si="38"/>
        <v>JHARBANDH-I KARANBAHALI SINAPALI</v>
      </c>
      <c r="N499" s="11" t="s">
        <v>26</v>
      </c>
      <c r="O499" s="11">
        <v>21</v>
      </c>
      <c r="P499" s="11">
        <v>0</v>
      </c>
      <c r="Q499" s="35" t="s">
        <v>26</v>
      </c>
      <c r="R499" s="3">
        <v>42837</v>
      </c>
      <c r="S499" s="3">
        <v>42776</v>
      </c>
      <c r="T499" s="3">
        <v>43046</v>
      </c>
      <c r="U499" s="11" t="s">
        <v>2290</v>
      </c>
      <c r="V499" s="11" t="s">
        <v>28</v>
      </c>
      <c r="W499" s="11" t="s">
        <v>29</v>
      </c>
      <c r="X499" s="16" t="s">
        <v>2252</v>
      </c>
      <c r="Y499" s="11" t="s">
        <v>2263</v>
      </c>
      <c r="Z499" s="11" t="s">
        <v>2271</v>
      </c>
      <c r="AA499" s="11" t="s">
        <v>2299</v>
      </c>
      <c r="AB499" s="3">
        <f t="shared" si="39"/>
        <v>42958</v>
      </c>
      <c r="AC499" s="3">
        <v>43026</v>
      </c>
      <c r="AD499" s="3">
        <f t="shared" si="40"/>
        <v>43346</v>
      </c>
      <c r="AE499" s="3">
        <v>43409</v>
      </c>
      <c r="AF499" s="11" t="s">
        <v>2293</v>
      </c>
      <c r="AG499" s="3">
        <v>43433</v>
      </c>
      <c r="AH499" s="3">
        <v>43433</v>
      </c>
      <c r="AI499" s="4" t="s">
        <v>2502</v>
      </c>
      <c r="AJ499" s="4"/>
      <c r="AK499" s="4" t="s">
        <v>2512</v>
      </c>
      <c r="AN499" s="19" t="s">
        <v>3276</v>
      </c>
      <c r="AO499" s="19" t="e">
        <v>#N/A</v>
      </c>
      <c r="AP499" s="19" t="e">
        <v>#N/A</v>
      </c>
      <c r="AQ499" s="19" t="e">
        <v>#N/A</v>
      </c>
      <c r="AR499" s="19" t="e">
        <f>VLOOKUP(A499,#REF!,12,0)</f>
        <v>#REF!</v>
      </c>
      <c r="AS499" s="19" t="e">
        <f t="shared" si="41"/>
        <v>#REF!</v>
      </c>
      <c r="AX499" s="19" t="e">
        <v>#N/A</v>
      </c>
      <c r="AY499" s="19" t="b">
        <v>1</v>
      </c>
      <c r="AZ499" s="19">
        <v>4600</v>
      </c>
    </row>
    <row r="500" spans="1:52" s="10" customFormat="1" ht="15" hidden="1" customHeight="1">
      <c r="A500" s="19" t="s">
        <v>3040</v>
      </c>
      <c r="B500" s="19"/>
      <c r="C500" s="72">
        <f t="shared" si="37"/>
        <v>36740864417</v>
      </c>
      <c r="D500" s="11">
        <v>496</v>
      </c>
      <c r="E500" s="12" t="s">
        <v>25</v>
      </c>
      <c r="F500" s="12" t="s">
        <v>109</v>
      </c>
      <c r="G500" s="4" t="s">
        <v>117</v>
      </c>
      <c r="H500" s="4" t="s">
        <v>241</v>
      </c>
      <c r="I500" s="4" t="s">
        <v>1084</v>
      </c>
      <c r="J500" s="12" t="s">
        <v>1085</v>
      </c>
      <c r="K500" s="33" t="s">
        <v>3279</v>
      </c>
      <c r="L500" s="34" t="s">
        <v>1926</v>
      </c>
      <c r="M500" s="4" t="str">
        <f t="shared" si="38"/>
        <v>JHA-MALPADA-III KARANBAHALI SINAPALI</v>
      </c>
      <c r="N500" s="11" t="s">
        <v>26</v>
      </c>
      <c r="O500" s="11">
        <v>22</v>
      </c>
      <c r="P500" s="11">
        <v>0</v>
      </c>
      <c r="Q500" s="35" t="s">
        <v>26</v>
      </c>
      <c r="R500" s="3">
        <v>42847</v>
      </c>
      <c r="S500" s="3">
        <v>42679</v>
      </c>
      <c r="T500" s="3">
        <v>42950</v>
      </c>
      <c r="U500" s="11" t="s">
        <v>2291</v>
      </c>
      <c r="V500" s="11" t="s">
        <v>28</v>
      </c>
      <c r="W500" s="11" t="s">
        <v>29</v>
      </c>
      <c r="X500" s="16" t="s">
        <v>2253</v>
      </c>
      <c r="Y500" s="11" t="s">
        <v>2263</v>
      </c>
      <c r="Z500" s="11" t="s">
        <v>2271</v>
      </c>
      <c r="AA500" s="11" t="s">
        <v>2299</v>
      </c>
      <c r="AB500" s="3">
        <f t="shared" si="39"/>
        <v>42861</v>
      </c>
      <c r="AC500" s="3">
        <v>43014</v>
      </c>
      <c r="AD500" s="3">
        <f t="shared" si="40"/>
        <v>43249</v>
      </c>
      <c r="AE500" s="3">
        <v>43325</v>
      </c>
      <c r="AF500" s="11" t="s">
        <v>2293</v>
      </c>
      <c r="AG500" s="3">
        <v>43433</v>
      </c>
      <c r="AH500" s="3">
        <v>43406</v>
      </c>
      <c r="AI500" s="4" t="s">
        <v>2502</v>
      </c>
      <c r="AJ500" s="7"/>
      <c r="AK500" s="4" t="s">
        <v>2512</v>
      </c>
      <c r="AL500" s="19"/>
      <c r="AM500" s="19"/>
      <c r="AN500" s="19" t="s">
        <v>3278</v>
      </c>
      <c r="AO500" s="19" t="e">
        <v>#N/A</v>
      </c>
      <c r="AP500" s="19" t="e">
        <v>#N/A</v>
      </c>
      <c r="AQ500" s="19" t="e">
        <v>#N/A</v>
      </c>
      <c r="AR500" s="19" t="e">
        <f>VLOOKUP(A500,#REF!,12,0)</f>
        <v>#REF!</v>
      </c>
      <c r="AS500" s="19" t="e">
        <f t="shared" si="41"/>
        <v>#REF!</v>
      </c>
      <c r="AX500" s="19" t="e">
        <v>#N/A</v>
      </c>
      <c r="AY500" s="19" t="b">
        <v>1</v>
      </c>
      <c r="AZ500" s="19">
        <v>5700</v>
      </c>
    </row>
    <row r="501" spans="1:52" ht="15" hidden="1" customHeight="1">
      <c r="A501" s="19" t="s">
        <v>3041</v>
      </c>
      <c r="C501" s="72">
        <f t="shared" si="37"/>
        <v>36762171053</v>
      </c>
      <c r="D501" s="11">
        <v>497</v>
      </c>
      <c r="E501" s="12" t="s">
        <v>25</v>
      </c>
      <c r="F501" s="12" t="s">
        <v>109</v>
      </c>
      <c r="G501" s="4" t="s">
        <v>117</v>
      </c>
      <c r="H501" s="4" t="s">
        <v>237</v>
      </c>
      <c r="I501" s="4" t="s">
        <v>1086</v>
      </c>
      <c r="J501" s="6" t="s">
        <v>1087</v>
      </c>
      <c r="K501" s="14" t="s">
        <v>2289</v>
      </c>
      <c r="L501" s="15" t="s">
        <v>1927</v>
      </c>
      <c r="M501" s="4" t="str">
        <f t="shared" si="38"/>
        <v>FUR-HARIJANPADA KARANBAHALI SINAPALI</v>
      </c>
      <c r="N501" s="11" t="s">
        <v>26</v>
      </c>
      <c r="O501" s="11">
        <v>23</v>
      </c>
      <c r="P501" s="11">
        <v>0</v>
      </c>
      <c r="Q501" s="35" t="s">
        <v>26</v>
      </c>
      <c r="R501" s="3">
        <v>42743</v>
      </c>
      <c r="S501" s="3">
        <v>42574</v>
      </c>
      <c r="T501" s="3">
        <v>43016</v>
      </c>
      <c r="U501" s="11" t="s">
        <v>2290</v>
      </c>
      <c r="V501" s="11" t="s">
        <v>28</v>
      </c>
      <c r="W501" s="11" t="s">
        <v>29</v>
      </c>
      <c r="X501" s="16" t="s">
        <v>2254</v>
      </c>
      <c r="Y501" s="11" t="s">
        <v>2262</v>
      </c>
      <c r="Z501" s="11" t="s">
        <v>2270</v>
      </c>
      <c r="AA501" s="11" t="s">
        <v>2300</v>
      </c>
      <c r="AB501" s="3">
        <f t="shared" si="39"/>
        <v>42756</v>
      </c>
      <c r="AC501" s="21">
        <v>43014</v>
      </c>
      <c r="AD501" s="3">
        <f t="shared" si="40"/>
        <v>43144</v>
      </c>
      <c r="AE501" s="18">
        <v>43188</v>
      </c>
      <c r="AF501" s="4" t="s">
        <v>2293</v>
      </c>
      <c r="AG501" s="3">
        <v>43406</v>
      </c>
      <c r="AH501" s="3">
        <v>43433</v>
      </c>
      <c r="AI501" s="4" t="s">
        <v>2502</v>
      </c>
      <c r="AJ501" s="4"/>
      <c r="AK501" s="4" t="s">
        <v>2512</v>
      </c>
      <c r="AN501" s="19" t="s">
        <v>3280</v>
      </c>
      <c r="AO501" s="19" t="e">
        <v>#N/A</v>
      </c>
      <c r="AP501" s="19" t="e">
        <v>#N/A</v>
      </c>
      <c r="AQ501" s="19" t="e">
        <v>#N/A</v>
      </c>
      <c r="AR501" s="19" t="e">
        <f>VLOOKUP(A501,#REF!,12,0)</f>
        <v>#REF!</v>
      </c>
      <c r="AS501" s="19" t="e">
        <f t="shared" si="41"/>
        <v>#REF!</v>
      </c>
      <c r="AX501" s="19" t="e">
        <v>#N/A</v>
      </c>
      <c r="AY501" s="19" t="b">
        <v>1</v>
      </c>
      <c r="AZ501" s="19">
        <v>6800</v>
      </c>
    </row>
    <row r="502" spans="1:52" ht="15" hidden="1" customHeight="1">
      <c r="A502" s="19" t="s">
        <v>3042</v>
      </c>
      <c r="C502" s="72">
        <f t="shared" si="37"/>
        <v>36831551763</v>
      </c>
      <c r="D502" s="11">
        <v>498</v>
      </c>
      <c r="E502" s="12" t="s">
        <v>25</v>
      </c>
      <c r="F502" s="12" t="s">
        <v>109</v>
      </c>
      <c r="G502" s="4" t="s">
        <v>117</v>
      </c>
      <c r="H502" s="4" t="s">
        <v>241</v>
      </c>
      <c r="I502" s="4" t="s">
        <v>1088</v>
      </c>
      <c r="J502" s="6" t="s">
        <v>1089</v>
      </c>
      <c r="K502" s="14" t="s">
        <v>3282</v>
      </c>
      <c r="L502" s="15" t="s">
        <v>1928</v>
      </c>
      <c r="M502" s="4" t="str">
        <f t="shared" si="38"/>
        <v>JHA-MALPADA-III KARANBAHALI SINAPALI</v>
      </c>
      <c r="N502" s="11" t="s">
        <v>26</v>
      </c>
      <c r="O502" s="11">
        <v>21</v>
      </c>
      <c r="P502" s="11">
        <v>0</v>
      </c>
      <c r="Q502" s="35" t="s">
        <v>26</v>
      </c>
      <c r="R502" s="3">
        <v>42780</v>
      </c>
      <c r="S502" s="3">
        <v>42694</v>
      </c>
      <c r="T502" s="3">
        <v>42967</v>
      </c>
      <c r="U502" s="11" t="s">
        <v>2290</v>
      </c>
      <c r="V502" s="11" t="s">
        <v>28</v>
      </c>
      <c r="W502" s="11" t="s">
        <v>29</v>
      </c>
      <c r="X502" s="16" t="s">
        <v>2255</v>
      </c>
      <c r="Y502" s="11" t="s">
        <v>2263</v>
      </c>
      <c r="Z502" s="16" t="s">
        <v>2271</v>
      </c>
      <c r="AA502" s="11" t="s">
        <v>2299</v>
      </c>
      <c r="AB502" s="3">
        <f t="shared" si="39"/>
        <v>42876</v>
      </c>
      <c r="AC502" s="21">
        <v>43014</v>
      </c>
      <c r="AD502" s="3">
        <f t="shared" si="40"/>
        <v>43264</v>
      </c>
      <c r="AE502" s="21">
        <v>43308</v>
      </c>
      <c r="AF502" s="11" t="s">
        <v>2293</v>
      </c>
      <c r="AG502" s="3">
        <v>43433</v>
      </c>
      <c r="AH502" s="3">
        <v>43433</v>
      </c>
      <c r="AI502" s="4" t="s">
        <v>2502</v>
      </c>
      <c r="AJ502" s="4"/>
      <c r="AK502" s="4" t="s">
        <v>2512</v>
      </c>
      <c r="AN502" s="19" t="s">
        <v>3281</v>
      </c>
      <c r="AO502" s="19" t="e">
        <v>#N/A</v>
      </c>
      <c r="AP502" s="19" t="e">
        <v>#N/A</v>
      </c>
      <c r="AQ502" s="19" t="e">
        <v>#N/A</v>
      </c>
      <c r="AR502" s="19" t="e">
        <f>VLOOKUP(A502,#REF!,12,0)</f>
        <v>#REF!</v>
      </c>
      <c r="AS502" s="19" t="e">
        <f t="shared" si="41"/>
        <v>#REF!</v>
      </c>
      <c r="AX502" s="19" t="e">
        <v>#N/A</v>
      </c>
      <c r="AY502" s="19" t="b">
        <v>1</v>
      </c>
      <c r="AZ502" s="19">
        <v>7900</v>
      </c>
    </row>
    <row r="503" spans="1:52" ht="15" hidden="1" customHeight="1">
      <c r="A503" s="19" t="s">
        <v>3043</v>
      </c>
      <c r="C503" s="72">
        <f t="shared" si="37"/>
        <v>36831551821</v>
      </c>
      <c r="D503" s="11">
        <v>499</v>
      </c>
      <c r="E503" s="12" t="s">
        <v>25</v>
      </c>
      <c r="F503" s="12" t="s">
        <v>109</v>
      </c>
      <c r="G503" s="4" t="s">
        <v>117</v>
      </c>
      <c r="H503" s="4" t="s">
        <v>241</v>
      </c>
      <c r="I503" s="4" t="s">
        <v>43</v>
      </c>
      <c r="J503" s="6" t="s">
        <v>1090</v>
      </c>
      <c r="K503" s="14" t="s">
        <v>3284</v>
      </c>
      <c r="L503" s="15" t="s">
        <v>1929</v>
      </c>
      <c r="M503" s="4" t="str">
        <f t="shared" si="38"/>
        <v>JHA-MALPADA-III KARANBAHALI SINAPALI</v>
      </c>
      <c r="N503" s="11" t="s">
        <v>26</v>
      </c>
      <c r="O503" s="11">
        <v>19</v>
      </c>
      <c r="P503" s="11">
        <v>0</v>
      </c>
      <c r="Q503" s="35" t="s">
        <v>26</v>
      </c>
      <c r="R503" s="3">
        <v>42780</v>
      </c>
      <c r="S503" s="3">
        <v>42696</v>
      </c>
      <c r="T503" s="3">
        <v>42970</v>
      </c>
      <c r="U503" s="11" t="s">
        <v>2291</v>
      </c>
      <c r="V503" s="11" t="s">
        <v>28</v>
      </c>
      <c r="W503" s="11" t="s">
        <v>29</v>
      </c>
      <c r="X503" s="16" t="s">
        <v>2256</v>
      </c>
      <c r="Y503" s="11" t="s">
        <v>2263</v>
      </c>
      <c r="Z503" s="16" t="s">
        <v>2271</v>
      </c>
      <c r="AA503" s="11" t="s">
        <v>2299</v>
      </c>
      <c r="AB503" s="3">
        <f t="shared" si="39"/>
        <v>42878</v>
      </c>
      <c r="AC503" s="21">
        <v>43014</v>
      </c>
      <c r="AD503" s="3">
        <f t="shared" si="40"/>
        <v>43266</v>
      </c>
      <c r="AE503" s="21">
        <v>43308</v>
      </c>
      <c r="AF503" s="11" t="s">
        <v>2293</v>
      </c>
      <c r="AG503" s="3">
        <v>43433</v>
      </c>
      <c r="AH503" s="3">
        <v>43406</v>
      </c>
      <c r="AI503" s="4" t="s">
        <v>2502</v>
      </c>
      <c r="AJ503" s="4"/>
      <c r="AK503" s="4" t="s">
        <v>2512</v>
      </c>
      <c r="AN503" s="19" t="s">
        <v>3283</v>
      </c>
      <c r="AO503" s="19" t="e">
        <v>#N/A</v>
      </c>
      <c r="AP503" s="19" t="e">
        <v>#N/A</v>
      </c>
      <c r="AQ503" s="19" t="e">
        <v>#N/A</v>
      </c>
      <c r="AR503" s="19" t="e">
        <f>VLOOKUP(A503,#REF!,12,0)</f>
        <v>#REF!</v>
      </c>
      <c r="AS503" s="19" t="e">
        <f t="shared" si="41"/>
        <v>#REF!</v>
      </c>
      <c r="AX503" s="19" t="e">
        <v>#N/A</v>
      </c>
      <c r="AY503" s="19" t="b">
        <v>1</v>
      </c>
      <c r="AZ503" s="19">
        <v>9000</v>
      </c>
    </row>
    <row r="504" spans="1:52" s="10" customFormat="1" ht="15" hidden="1" customHeight="1">
      <c r="A504" s="19" t="s">
        <v>3044</v>
      </c>
      <c r="B504" s="19"/>
      <c r="C504" s="72">
        <f t="shared" si="37"/>
        <v>36840918143</v>
      </c>
      <c r="D504" s="11">
        <v>500</v>
      </c>
      <c r="E504" s="12" t="s">
        <v>25</v>
      </c>
      <c r="F504" s="12" t="s">
        <v>109</v>
      </c>
      <c r="G504" s="4" t="s">
        <v>117</v>
      </c>
      <c r="H504" s="4" t="s">
        <v>294</v>
      </c>
      <c r="I504" s="4" t="s">
        <v>1091</v>
      </c>
      <c r="J504" s="12" t="s">
        <v>1092</v>
      </c>
      <c r="K504" s="33"/>
      <c r="L504" s="34" t="s">
        <v>1930</v>
      </c>
      <c r="M504" s="4" t="str">
        <f t="shared" si="38"/>
        <v>KULIADONGRI-II KARANBAHALI SINAPALI</v>
      </c>
      <c r="N504" s="11" t="s">
        <v>26</v>
      </c>
      <c r="O504" s="11">
        <v>25</v>
      </c>
      <c r="P504" s="11">
        <v>0</v>
      </c>
      <c r="Q504" s="35" t="s">
        <v>26</v>
      </c>
      <c r="R504" s="3">
        <v>42850</v>
      </c>
      <c r="S504" s="3">
        <v>42765</v>
      </c>
      <c r="T504" s="3">
        <f>S504+298</f>
        <v>43063</v>
      </c>
      <c r="U504" s="11" t="s">
        <v>2291</v>
      </c>
      <c r="V504" s="11" t="s">
        <v>28</v>
      </c>
      <c r="W504" s="11" t="s">
        <v>29</v>
      </c>
      <c r="X504" s="16" t="s">
        <v>2257</v>
      </c>
      <c r="Y504" s="11" t="s">
        <v>2262</v>
      </c>
      <c r="Z504" s="11" t="s">
        <v>2270</v>
      </c>
      <c r="AA504" s="11" t="s">
        <v>2300</v>
      </c>
      <c r="AB504" s="3">
        <f t="shared" si="39"/>
        <v>42947</v>
      </c>
      <c r="AC504" s="3">
        <v>43026</v>
      </c>
      <c r="AD504" s="3">
        <f t="shared" si="40"/>
        <v>43335</v>
      </c>
      <c r="AE504" s="3">
        <v>43406</v>
      </c>
      <c r="AF504" s="11" t="s">
        <v>2293</v>
      </c>
      <c r="AG504" s="3">
        <v>43433</v>
      </c>
      <c r="AH504" s="3">
        <v>43406</v>
      </c>
      <c r="AI504" s="4" t="s">
        <v>2502</v>
      </c>
      <c r="AJ504" s="4"/>
      <c r="AK504" s="4" t="s">
        <v>2512</v>
      </c>
      <c r="AL504" s="19"/>
      <c r="AM504" s="19"/>
      <c r="AN504" s="19" t="s">
        <v>3285</v>
      </c>
      <c r="AO504" s="19" t="e">
        <v>#N/A</v>
      </c>
      <c r="AP504" s="19" t="e">
        <v>#N/A</v>
      </c>
      <c r="AQ504" s="19" t="e">
        <v>#N/A</v>
      </c>
      <c r="AR504" s="19" t="e">
        <f>VLOOKUP(A504,#REF!,12,0)</f>
        <v>#REF!</v>
      </c>
      <c r="AS504" s="19" t="e">
        <f t="shared" si="41"/>
        <v>#REF!</v>
      </c>
      <c r="AX504" s="19" t="e">
        <v>#N/A</v>
      </c>
      <c r="AY504" s="19" t="b">
        <v>1</v>
      </c>
      <c r="AZ504" s="19">
        <v>100</v>
      </c>
    </row>
    <row r="505" spans="1:52" s="10" customFormat="1" ht="15" hidden="1" customHeight="1">
      <c r="A505" s="19" t="s">
        <v>3045</v>
      </c>
      <c r="B505" s="19"/>
      <c r="C505" s="72">
        <f t="shared" si="37"/>
        <v>36933926897</v>
      </c>
      <c r="D505" s="11">
        <v>501</v>
      </c>
      <c r="E505" s="12" t="s">
        <v>25</v>
      </c>
      <c r="F505" s="12" t="s">
        <v>109</v>
      </c>
      <c r="G505" s="4" t="s">
        <v>117</v>
      </c>
      <c r="H505" s="4" t="s">
        <v>294</v>
      </c>
      <c r="I505" s="4" t="s">
        <v>1093</v>
      </c>
      <c r="J505" s="12" t="s">
        <v>1092</v>
      </c>
      <c r="K505" s="33" t="s">
        <v>3287</v>
      </c>
      <c r="L505" s="34" t="s">
        <v>1931</v>
      </c>
      <c r="M505" s="4" t="str">
        <f t="shared" si="38"/>
        <v>KULIADONGRI-II KARANBAHALI SINAPALI</v>
      </c>
      <c r="N505" s="11" t="s">
        <v>26</v>
      </c>
      <c r="O505" s="11">
        <v>21</v>
      </c>
      <c r="P505" s="11">
        <v>0</v>
      </c>
      <c r="Q505" s="35" t="s">
        <v>26</v>
      </c>
      <c r="R505" s="3">
        <v>42913</v>
      </c>
      <c r="S505" s="3">
        <v>42749</v>
      </c>
      <c r="T505" s="3">
        <f>S505+298</f>
        <v>43047</v>
      </c>
      <c r="U505" s="11" t="s">
        <v>2290</v>
      </c>
      <c r="V505" s="11" t="s">
        <v>28</v>
      </c>
      <c r="W505" s="11" t="s">
        <v>29</v>
      </c>
      <c r="X505" s="16" t="s">
        <v>2258</v>
      </c>
      <c r="Y505" s="11" t="s">
        <v>2262</v>
      </c>
      <c r="Z505" s="11" t="s">
        <v>2270</v>
      </c>
      <c r="AA505" s="11" t="s">
        <v>2300</v>
      </c>
      <c r="AB505" s="3">
        <f t="shared" si="39"/>
        <v>42931</v>
      </c>
      <c r="AC505" s="3">
        <v>43026</v>
      </c>
      <c r="AD505" s="3">
        <f t="shared" si="40"/>
        <v>43319</v>
      </c>
      <c r="AE505" s="3">
        <v>43406</v>
      </c>
      <c r="AF505" s="11" t="s">
        <v>2293</v>
      </c>
      <c r="AG505" s="3">
        <v>43433</v>
      </c>
      <c r="AH505" s="3">
        <v>43433</v>
      </c>
      <c r="AI505" s="4" t="s">
        <v>2502</v>
      </c>
      <c r="AJ505" s="4"/>
      <c r="AK505" s="4" t="s">
        <v>2512</v>
      </c>
      <c r="AL505" s="19"/>
      <c r="AM505" s="19"/>
      <c r="AN505" s="19" t="s">
        <v>3286</v>
      </c>
      <c r="AO505" s="19" t="e">
        <v>#N/A</v>
      </c>
      <c r="AP505" s="19" t="e">
        <v>#N/A</v>
      </c>
      <c r="AQ505" s="19" t="e">
        <v>#N/A</v>
      </c>
      <c r="AR505" s="19" t="e">
        <f>VLOOKUP(A505,#REF!,12,0)</f>
        <v>#REF!</v>
      </c>
      <c r="AS505" s="19" t="e">
        <f t="shared" si="41"/>
        <v>#REF!</v>
      </c>
      <c r="AX505" s="19" t="e">
        <v>#N/A</v>
      </c>
      <c r="AY505" s="19" t="b">
        <v>1</v>
      </c>
      <c r="AZ505" s="19">
        <v>1200</v>
      </c>
    </row>
    <row r="506" spans="1:52" ht="15" hidden="1" customHeight="1">
      <c r="A506" s="19" t="s">
        <v>3046</v>
      </c>
      <c r="C506" s="72">
        <f t="shared" si="37"/>
        <v>84012836004</v>
      </c>
      <c r="D506" s="11">
        <v>502</v>
      </c>
      <c r="E506" s="12" t="s">
        <v>25</v>
      </c>
      <c r="F506" s="12" t="s">
        <v>109</v>
      </c>
      <c r="G506" s="4" t="s">
        <v>113</v>
      </c>
      <c r="H506" s="4" t="s">
        <v>295</v>
      </c>
      <c r="I506" s="4" t="s">
        <v>1094</v>
      </c>
      <c r="J506" s="12" t="s">
        <v>1059</v>
      </c>
      <c r="K506" s="33" t="s">
        <v>1651</v>
      </c>
      <c r="L506" s="34" t="s">
        <v>1932</v>
      </c>
      <c r="M506" s="4" t="str">
        <f t="shared" si="38"/>
        <v>BADDARLIPADA-I KENDUMUNDA SINAPALI</v>
      </c>
      <c r="N506" s="11" t="s">
        <v>26</v>
      </c>
      <c r="O506" s="11">
        <v>27</v>
      </c>
      <c r="P506" s="11">
        <v>1</v>
      </c>
      <c r="Q506" s="35" t="s">
        <v>26</v>
      </c>
      <c r="R506" s="3">
        <v>42816</v>
      </c>
      <c r="S506" s="3">
        <v>42663</v>
      </c>
      <c r="T506" s="3">
        <v>42930</v>
      </c>
      <c r="U506" s="11" t="s">
        <v>2290</v>
      </c>
      <c r="V506" s="11" t="s">
        <v>27</v>
      </c>
      <c r="W506" s="11" t="s">
        <v>1936</v>
      </c>
      <c r="X506" s="16" t="s">
        <v>2259</v>
      </c>
      <c r="Y506" s="11" t="s">
        <v>2261</v>
      </c>
      <c r="Z506" s="16" t="s">
        <v>2277</v>
      </c>
      <c r="AA506" s="35" t="s">
        <v>31</v>
      </c>
      <c r="AB506" s="3">
        <f t="shared" si="39"/>
        <v>42845</v>
      </c>
      <c r="AC506" s="3">
        <v>43044</v>
      </c>
      <c r="AD506" s="3">
        <f t="shared" si="40"/>
        <v>43233</v>
      </c>
      <c r="AE506" s="3">
        <v>43486</v>
      </c>
      <c r="AF506" s="4" t="s">
        <v>2293</v>
      </c>
      <c r="AG506" s="3">
        <v>43486</v>
      </c>
      <c r="AH506" s="3">
        <v>43486</v>
      </c>
      <c r="AI506" s="4" t="s">
        <v>2502</v>
      </c>
      <c r="AJ506" s="7"/>
      <c r="AK506" s="4" t="s">
        <v>2512</v>
      </c>
      <c r="AO506" s="19" t="e">
        <v>#N/A</v>
      </c>
      <c r="AP506" s="19" t="e">
        <v>#N/A</v>
      </c>
      <c r="AQ506" s="19" t="e">
        <v>#N/A</v>
      </c>
      <c r="AR506" s="19" t="e">
        <f>VLOOKUP(A506,#REF!,12,0)</f>
        <v>#REF!</v>
      </c>
      <c r="AS506" s="19" t="e">
        <f t="shared" si="41"/>
        <v>#REF!</v>
      </c>
      <c r="AX506" s="19" t="e">
        <v>#N/A</v>
      </c>
      <c r="AY506" s="19" t="b">
        <v>0</v>
      </c>
      <c r="AZ506" s="19">
        <v>2300</v>
      </c>
    </row>
    <row r="507" spans="1:52" ht="15" hidden="1" customHeight="1">
      <c r="A507" s="19" t="s">
        <v>3047</v>
      </c>
      <c r="C507" s="72">
        <f t="shared" si="37"/>
        <v>84019415013</v>
      </c>
      <c r="D507" s="11">
        <v>503</v>
      </c>
      <c r="E507" s="12" t="s">
        <v>25</v>
      </c>
      <c r="F507" s="12" t="s">
        <v>109</v>
      </c>
      <c r="G507" s="4" t="s">
        <v>113</v>
      </c>
      <c r="H507" s="4" t="s">
        <v>224</v>
      </c>
      <c r="I507" s="4" t="s">
        <v>1095</v>
      </c>
      <c r="J507" s="12" t="s">
        <v>1096</v>
      </c>
      <c r="K507" s="33"/>
      <c r="L507" s="34" t="s">
        <v>1933</v>
      </c>
      <c r="M507" s="4" t="str">
        <f t="shared" si="38"/>
        <v>KANDULKONA-II KENDUMUNDA SINAPALI</v>
      </c>
      <c r="N507" s="11" t="s">
        <v>26</v>
      </c>
      <c r="O507" s="11">
        <v>26</v>
      </c>
      <c r="P507" s="11">
        <v>0</v>
      </c>
      <c r="Q507" s="35" t="s">
        <v>26</v>
      </c>
      <c r="R507" s="3">
        <v>42746</v>
      </c>
      <c r="S507" s="3">
        <v>42661</v>
      </c>
      <c r="T507" s="3">
        <v>42929</v>
      </c>
      <c r="U507" s="11" t="s">
        <v>2291</v>
      </c>
      <c r="V507" s="11" t="s">
        <v>27</v>
      </c>
      <c r="W507" s="11" t="s">
        <v>1936</v>
      </c>
      <c r="X507" s="16" t="s">
        <v>2260</v>
      </c>
      <c r="Y507" s="11" t="s">
        <v>2261</v>
      </c>
      <c r="Z507" s="11" t="s">
        <v>2277</v>
      </c>
      <c r="AA507" s="35" t="s">
        <v>31</v>
      </c>
      <c r="AB507" s="3">
        <f t="shared" si="39"/>
        <v>42843</v>
      </c>
      <c r="AC507" s="3">
        <v>43014</v>
      </c>
      <c r="AD507" s="3">
        <f t="shared" si="40"/>
        <v>43231</v>
      </c>
      <c r="AE507" s="3">
        <v>43409</v>
      </c>
      <c r="AF507" s="11" t="s">
        <v>2293</v>
      </c>
      <c r="AG507" s="3">
        <v>43433</v>
      </c>
      <c r="AH507" s="3">
        <v>43406</v>
      </c>
      <c r="AI507" s="4" t="s">
        <v>2502</v>
      </c>
      <c r="AJ507" s="4"/>
      <c r="AK507" s="4" t="s">
        <v>2512</v>
      </c>
      <c r="AO507" s="19" t="e">
        <v>#N/A</v>
      </c>
      <c r="AP507" s="19" t="e">
        <v>#N/A</v>
      </c>
      <c r="AQ507" s="19" t="e">
        <v>#N/A</v>
      </c>
      <c r="AR507" s="19" t="e">
        <f>VLOOKUP(A507,#REF!,12,0)</f>
        <v>#REF!</v>
      </c>
      <c r="AS507" s="19" t="e">
        <f t="shared" si="41"/>
        <v>#REF!</v>
      </c>
      <c r="AX507" s="19" t="e">
        <v>#N/A</v>
      </c>
      <c r="AY507" s="19" t="b">
        <v>1</v>
      </c>
      <c r="AZ507" s="19">
        <v>3400</v>
      </c>
    </row>
    <row r="508" spans="1:52" hidden="1">
      <c r="D508" s="11">
        <v>504</v>
      </c>
    </row>
  </sheetData>
  <autoFilter ref="A4:BB508">
    <filterColumn colId="6">
      <filters>
        <filter val="HATIBANDHA"/>
      </filters>
    </filterColumn>
    <filterColumn colId="14">
      <filters>
        <filter val="26"/>
        <filter val="27"/>
        <filter val="31"/>
      </filters>
    </filterColumn>
  </autoFilter>
  <mergeCells count="2">
    <mergeCell ref="AB2:AC2"/>
    <mergeCell ref="AD2:AE2"/>
  </mergeCells>
  <conditionalFormatting sqref="Z378">
    <cfRule type="duplicateValues" dxfId="11" priority="1408" stopIfTrue="1"/>
  </conditionalFormatting>
  <conditionalFormatting sqref="Z382">
    <cfRule type="duplicateValues" dxfId="10" priority="1403" stopIfTrue="1"/>
  </conditionalFormatting>
  <conditionalFormatting sqref="Z390">
    <cfRule type="duplicateValues" dxfId="9" priority="1402" stopIfTrue="1"/>
  </conditionalFormatting>
  <conditionalFormatting sqref="AG4:AS4 E4 G4 I4 K4 M4 O4 Q4 S4 U4 W4 Y4 AA4 AC4 AE4">
    <cfRule type="duplicateValues" dxfId="8" priority="16397"/>
  </conditionalFormatting>
  <conditionalFormatting sqref="E4 G4 I4 K4 M4 O4 Q4 S4 U4 W4 Y4 AA4 AC4 AE4 AG4 AI4 AK4 AM4 AO4 AQ4 AS4">
    <cfRule type="duplicateValues" dxfId="7" priority="38"/>
  </conditionalFormatting>
  <conditionalFormatting sqref="X1:X1048576">
    <cfRule type="duplicateValues" dxfId="6" priority="7"/>
  </conditionalFormatting>
  <conditionalFormatting sqref="C1:C1048576">
    <cfRule type="duplicateValues" dxfId="5" priority="6"/>
  </conditionalFormatting>
  <conditionalFormatting sqref="A1:A1048576">
    <cfRule type="duplicateValues" dxfId="4" priority="1"/>
    <cfRule type="duplicateValues" dxfId="3" priority="2"/>
    <cfRule type="duplicateValues" dxfId="2" priority="4"/>
  </conditionalFormatting>
  <conditionalFormatting sqref="A1:A507">
    <cfRule type="duplicateValues" dxfId="1" priority="16437"/>
    <cfRule type="duplicateValues" dxfId="0" priority="16438"/>
  </conditionalFormatting>
  <pageMargins left="0.7" right="0.7" top="0.75" bottom="0.75" header="0.3" footer="0.3"/>
  <pageSetup orientation="portrait" r:id="rId1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MASTER!C2:C249</xm:f>
          </x14:formula1>
          <xm:sqref>H5730:H5768 H5:H5561</xm:sqref>
        </x14:dataValidation>
        <x14:dataValidation type="list" allowBlank="1" showInputMessage="1" showErrorMessage="1">
          <x14:formula1>
            <xm:f>MASTER!C2:C249</xm:f>
          </x14:formula1>
          <xm:sqref>H5:H4875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F2:O249"/>
  <sheetViews>
    <sheetView tabSelected="1" workbookViewId="0">
      <selection activeCell="I12" sqref="I12"/>
    </sheetView>
  </sheetViews>
  <sheetFormatPr defaultRowHeight="15"/>
  <cols>
    <col min="2" max="5" width="0" hidden="1" customWidth="1"/>
    <col min="6" max="6" width="15.42578125" customWidth="1"/>
    <col min="8" max="8" width="20.7109375" customWidth="1"/>
    <col min="10" max="11" width="22.5703125" customWidth="1"/>
    <col min="13" max="13" width="24.42578125" customWidth="1"/>
  </cols>
  <sheetData>
    <row r="2" spans="6:15" ht="45">
      <c r="F2" t="s">
        <v>4</v>
      </c>
      <c r="G2" t="s">
        <v>3838</v>
      </c>
      <c r="H2" t="s">
        <v>3844</v>
      </c>
      <c r="I2" t="s">
        <v>3843</v>
      </c>
      <c r="J2" s="106" t="s">
        <v>3840</v>
      </c>
      <c r="K2" s="106" t="s">
        <v>3841</v>
      </c>
      <c r="M2" t="s">
        <v>3839</v>
      </c>
      <c r="N2" t="s">
        <v>3838</v>
      </c>
      <c r="O2" t="s">
        <v>3844</v>
      </c>
    </row>
    <row r="3" spans="6:15">
      <c r="F3" t="s">
        <v>110</v>
      </c>
      <c r="G3">
        <f>COUNTIF('MAMATA UPDATE DATA'!G:G,F3)</f>
        <v>52</v>
      </c>
      <c r="J3" s="9">
        <f>COUNTIFS('MAMATA UPDATE DATA'!G:G,'official Sheet'!F3,'MAMATA UPDATE DATA'!P:P,1,'MAMATA UPDATE DATA'!V:V,"SBI")</f>
        <v>20</v>
      </c>
      <c r="K3">
        <f>COUNTIFS('MAMATA UPDATE DATA'!G:G,'official Sheet'!F3,'MAMATA UPDATE DATA'!P:P,1,'MAMATA UPDATE DATA'!V:V,"NSBI")</f>
        <v>32</v>
      </c>
      <c r="M3" t="s">
        <v>118</v>
      </c>
      <c r="N3">
        <f>COUNTIF('MAMATA UPDATE DATA'!H:H,'official Sheet'!M3)</f>
        <v>1</v>
      </c>
      <c r="O3">
        <f>SUMIF('MAMATA UPDATE DATA'!H:H,'official Sheet'!M3,'MAMATA UPDATE DATA'!AZ:AZ)</f>
        <v>1200</v>
      </c>
    </row>
    <row r="4" spans="6:15">
      <c r="F4" t="s">
        <v>111</v>
      </c>
      <c r="G4">
        <f>COUNTIF('MAMATA UPDATE DATA'!G:G,F4)</f>
        <v>54</v>
      </c>
      <c r="J4" s="9">
        <f>COUNTIFS('MAMATA UPDATE DATA'!G:G,'official Sheet'!F4,'MAMATA UPDATE DATA'!P:P,1,'MAMATA UPDATE DATA'!V:V,"SBI")</f>
        <v>26</v>
      </c>
      <c r="K4">
        <f>COUNTIFS('MAMATA UPDATE DATA'!G:G,'official Sheet'!F4,'MAMATA UPDATE DATA'!P:P,1,'MAMATA UPDATE DATA'!V:V,"NSBI")</f>
        <v>17</v>
      </c>
      <c r="M4" t="s">
        <v>2281</v>
      </c>
      <c r="N4">
        <f>COUNTIF('MAMATA UPDATE DATA'!H:H,'official Sheet'!M4)</f>
        <v>6</v>
      </c>
      <c r="O4">
        <f>SUMIF('MAMATA UPDATE DATA'!H:H,'official Sheet'!M4,'MAMATA UPDATE DATA'!AZ:AZ)</f>
        <v>24400</v>
      </c>
    </row>
    <row r="5" spans="6:15">
      <c r="F5" t="s">
        <v>100</v>
      </c>
      <c r="G5">
        <f>COUNTIF('MAMATA UPDATE DATA'!G:G,F5)</f>
        <v>77</v>
      </c>
      <c r="J5" s="9">
        <f>COUNTIFS('MAMATA UPDATE DATA'!G:G,'official Sheet'!F5,'MAMATA UPDATE DATA'!P:P,1,'MAMATA UPDATE DATA'!V:V,"SBI")</f>
        <v>16</v>
      </c>
      <c r="K5">
        <f>COUNTIFS('MAMATA UPDATE DATA'!G:G,'official Sheet'!F5,'MAMATA UPDATE DATA'!P:P,1,'MAMATA UPDATE DATA'!V:V,"NSBI")</f>
        <v>18</v>
      </c>
      <c r="M5" t="s">
        <v>119</v>
      </c>
      <c r="N5">
        <f>COUNTIF('MAMATA UPDATE DATA'!H:H,'official Sheet'!M5)</f>
        <v>3</v>
      </c>
      <c r="O5">
        <f>SUMIF('MAMATA UPDATE DATA'!H:H,'official Sheet'!M5,'MAMATA UPDATE DATA'!AZ:AZ)</f>
        <v>11900</v>
      </c>
    </row>
    <row r="6" spans="6:15">
      <c r="F6" t="s">
        <v>112</v>
      </c>
      <c r="G6">
        <f>COUNTIF('MAMATA UPDATE DATA'!G:G,F6)</f>
        <v>38</v>
      </c>
      <c r="J6" s="9">
        <f>COUNTIFS('MAMATA UPDATE DATA'!G:G,'official Sheet'!F6,'MAMATA UPDATE DATA'!P:P,1,'MAMATA UPDATE DATA'!V:V,"SBI")</f>
        <v>26</v>
      </c>
      <c r="K6">
        <f>COUNTIFS('MAMATA UPDATE DATA'!G:G,'official Sheet'!F6,'MAMATA UPDATE DATA'!P:P,1,'MAMATA UPDATE DATA'!V:V,"NSBI")</f>
        <v>12</v>
      </c>
      <c r="M6" t="s">
        <v>120</v>
      </c>
      <c r="N6">
        <f>COUNTIF('MAMATA UPDATE DATA'!H:H,'official Sheet'!M6)</f>
        <v>2</v>
      </c>
      <c r="O6">
        <f>SUMIF('MAMATA UPDATE DATA'!H:H,'official Sheet'!M6,'MAMATA UPDATE DATA'!AZ:AZ)</f>
        <v>12900</v>
      </c>
    </row>
    <row r="7" spans="6:15">
      <c r="F7" t="s">
        <v>113</v>
      </c>
      <c r="G7">
        <f>COUNTIF('MAMATA UPDATE DATA'!G:G,F7)</f>
        <v>67</v>
      </c>
      <c r="J7" s="9">
        <f>COUNTIFS('MAMATA UPDATE DATA'!G:G,'official Sheet'!F7,'MAMATA UPDATE DATA'!P:P,1,'MAMATA UPDATE DATA'!V:V,"SBI")</f>
        <v>11</v>
      </c>
      <c r="K7">
        <f>COUNTIFS('MAMATA UPDATE DATA'!G:G,'official Sheet'!F7,'MAMATA UPDATE DATA'!P:P,1,'MAMATA UPDATE DATA'!V:V,"NSBI")</f>
        <v>26</v>
      </c>
      <c r="M7" t="s">
        <v>121</v>
      </c>
      <c r="N7">
        <f>COUNTIF('MAMATA UPDATE DATA'!H:H,'official Sheet'!M7)</f>
        <v>2</v>
      </c>
      <c r="O7">
        <f>SUMIF('MAMATA UPDATE DATA'!H:H,'official Sheet'!M7,'MAMATA UPDATE DATA'!AZ:AZ)</f>
        <v>10700</v>
      </c>
    </row>
    <row r="8" spans="6:15">
      <c r="F8" t="s">
        <v>109</v>
      </c>
      <c r="G8">
        <f>COUNTIF('MAMATA UPDATE DATA'!G:G,F8)</f>
        <v>69</v>
      </c>
      <c r="J8" s="9">
        <f>COUNTIFS('MAMATA UPDATE DATA'!G:G,'official Sheet'!F8,'MAMATA UPDATE DATA'!P:P,1,'MAMATA UPDATE DATA'!V:V,"SBI")</f>
        <v>69</v>
      </c>
      <c r="K8">
        <f>COUNTIFS('MAMATA UPDATE DATA'!G:G,'official Sheet'!F8,'MAMATA UPDATE DATA'!P:P,1,'MAMATA UPDATE DATA'!V:V,"NSBI")</f>
        <v>0</v>
      </c>
      <c r="M8" t="s">
        <v>122</v>
      </c>
      <c r="N8">
        <f>COUNTIF('MAMATA UPDATE DATA'!H:H,'official Sheet'!M8)</f>
        <v>2</v>
      </c>
      <c r="O8">
        <f>SUMIF('MAMATA UPDATE DATA'!H:H,'official Sheet'!M8,'MAMATA UPDATE DATA'!AZ:AZ)</f>
        <v>8900</v>
      </c>
    </row>
    <row r="9" spans="6:15">
      <c r="F9" t="s">
        <v>114</v>
      </c>
      <c r="G9">
        <f>COUNTIF('MAMATA UPDATE DATA'!G:G,F9)</f>
        <v>45</v>
      </c>
      <c r="J9" s="9">
        <f>COUNTIFS('MAMATA UPDATE DATA'!G:G,'official Sheet'!F9,'MAMATA UPDATE DATA'!P:P,1,'MAMATA UPDATE DATA'!V:V,"SBI")</f>
        <v>42</v>
      </c>
      <c r="K9">
        <f>COUNTIFS('MAMATA UPDATE DATA'!G:G,'official Sheet'!F9,'MAMATA UPDATE DATA'!P:P,1,'MAMATA UPDATE DATA'!V:V,"NSBI")</f>
        <v>0</v>
      </c>
      <c r="M9" t="s">
        <v>337</v>
      </c>
      <c r="N9">
        <f>COUNTIF('MAMATA UPDATE DATA'!H:H,'official Sheet'!M9)</f>
        <v>1</v>
      </c>
      <c r="O9">
        <f>SUMIF('MAMATA UPDATE DATA'!H:H,'official Sheet'!M9,'MAMATA UPDATE DATA'!AZ:AZ)</f>
        <v>8900</v>
      </c>
    </row>
    <row r="10" spans="6:15">
      <c r="F10" t="s">
        <v>115</v>
      </c>
      <c r="G10">
        <f>COUNTIF('MAMATA UPDATE DATA'!G:G,F10)</f>
        <v>26</v>
      </c>
      <c r="J10" s="9">
        <f>COUNTIFS('MAMATA UPDATE DATA'!G:G,'official Sheet'!F10,'MAMATA UPDATE DATA'!P:P,1,'MAMATA UPDATE DATA'!V:V,"SBI")</f>
        <v>3</v>
      </c>
      <c r="K10">
        <f>COUNTIFS('MAMATA UPDATE DATA'!G:G,'official Sheet'!F10,'MAMATA UPDATE DATA'!P:P,1,'MAMATA UPDATE DATA'!V:V,"NSBI")</f>
        <v>21</v>
      </c>
      <c r="M10" t="s">
        <v>123</v>
      </c>
      <c r="N10">
        <f>COUNTIF('MAMATA UPDATE DATA'!H:H,'official Sheet'!M10)</f>
        <v>1</v>
      </c>
      <c r="O10">
        <f>SUMIF('MAMATA UPDATE DATA'!H:H,'official Sheet'!M10,'MAMATA UPDATE DATA'!AZ:AZ)</f>
        <v>0</v>
      </c>
    </row>
    <row r="11" spans="6:15">
      <c r="F11" t="s">
        <v>116</v>
      </c>
      <c r="G11">
        <f>COUNTIF('MAMATA UPDATE DATA'!G:G,F11)</f>
        <v>36</v>
      </c>
      <c r="J11" s="9">
        <f>COUNTIFS('MAMATA UPDATE DATA'!G:G,'official Sheet'!F11,'MAMATA UPDATE DATA'!P:P,1,'MAMATA UPDATE DATA'!V:V,"SBI")</f>
        <v>12</v>
      </c>
      <c r="K11">
        <f>COUNTIFS('MAMATA UPDATE DATA'!G:G,'official Sheet'!F11,'MAMATA UPDATE DATA'!P:P,1,'MAMATA UPDATE DATA'!V:V,"NSBI")</f>
        <v>11</v>
      </c>
      <c r="M11" t="s">
        <v>124</v>
      </c>
      <c r="N11">
        <f>COUNTIF('MAMATA UPDATE DATA'!H:H,'official Sheet'!M11)</f>
        <v>7</v>
      </c>
      <c r="O11">
        <f>SUMIF('MAMATA UPDATE DATA'!H:H,'official Sheet'!M11,'MAMATA UPDATE DATA'!AZ:AZ)</f>
        <v>40500</v>
      </c>
    </row>
    <row r="12" spans="6:15">
      <c r="F12" t="s">
        <v>117</v>
      </c>
      <c r="G12">
        <f>COUNTIF('MAMATA UPDATE DATA'!G:G,F12)</f>
        <v>39</v>
      </c>
      <c r="J12" s="9">
        <f>COUNTIFS('MAMATA UPDATE DATA'!G:G,'official Sheet'!F12,'MAMATA UPDATE DATA'!P:P,1,'MAMATA UPDATE DATA'!V:V,"SBI")</f>
        <v>0</v>
      </c>
      <c r="K12">
        <f>COUNTIFS('MAMATA UPDATE DATA'!G:G,'official Sheet'!F12,'MAMATA UPDATE DATA'!P:P,1,'MAMATA UPDATE DATA'!V:V,"NSBI")</f>
        <v>0</v>
      </c>
      <c r="M12" t="s">
        <v>125</v>
      </c>
      <c r="N12">
        <f>COUNTIF('MAMATA UPDATE DATA'!H:H,'official Sheet'!M12)</f>
        <v>4</v>
      </c>
      <c r="O12">
        <f>SUMIF('MAMATA UPDATE DATA'!H:H,'official Sheet'!M12,'MAMATA UPDATE DATA'!AZ:AZ)</f>
        <v>21400</v>
      </c>
    </row>
    <row r="13" spans="6:15">
      <c r="M13" t="s">
        <v>126</v>
      </c>
      <c r="N13">
        <f>COUNTIF('MAMATA UPDATE DATA'!H:H,'official Sheet'!M13)</f>
        <v>19</v>
      </c>
      <c r="O13">
        <f>SUMIF('MAMATA UPDATE DATA'!H:H,'official Sheet'!M13,'MAMATA UPDATE DATA'!AZ:AZ)</f>
        <v>92300</v>
      </c>
    </row>
    <row r="14" spans="6:15">
      <c r="M14" t="s">
        <v>127</v>
      </c>
      <c r="N14">
        <f>COUNTIF('MAMATA UPDATE DATA'!H:H,'official Sheet'!M14)</f>
        <v>5</v>
      </c>
      <c r="O14">
        <f>SUMIF('MAMATA UPDATE DATA'!H:H,'official Sheet'!M14,'MAMATA UPDATE DATA'!AZ:AZ)</f>
        <v>31400</v>
      </c>
    </row>
    <row r="15" spans="6:15">
      <c r="M15" t="s">
        <v>128</v>
      </c>
      <c r="N15">
        <f>COUNTIF('MAMATA UPDATE DATA'!H:H,'official Sheet'!M15)</f>
        <v>1</v>
      </c>
      <c r="O15">
        <f>SUMIF('MAMATA UPDATE DATA'!H:H,'official Sheet'!M15,'MAMATA UPDATE DATA'!AZ:AZ)</f>
        <v>6600</v>
      </c>
    </row>
    <row r="16" spans="6:15">
      <c r="M16" t="s">
        <v>129</v>
      </c>
      <c r="N16">
        <f>COUNTIF('MAMATA UPDATE DATA'!H:H,'official Sheet'!M16)</f>
        <v>7</v>
      </c>
      <c r="O16">
        <f>SUMIF('MAMATA UPDATE DATA'!H:H,'official Sheet'!M16,'MAMATA UPDATE DATA'!AZ:AZ)</f>
        <v>31800</v>
      </c>
    </row>
    <row r="17" spans="13:15">
      <c r="M17" t="s">
        <v>130</v>
      </c>
      <c r="N17">
        <f>COUNTIF('MAMATA UPDATE DATA'!H:H,'official Sheet'!M17)</f>
        <v>3</v>
      </c>
      <c r="O17">
        <f>SUMIF('MAMATA UPDATE DATA'!H:H,'official Sheet'!M17,'MAMATA UPDATE DATA'!AZ:AZ)</f>
        <v>16600</v>
      </c>
    </row>
    <row r="18" spans="13:15">
      <c r="M18" t="s">
        <v>131</v>
      </c>
      <c r="N18">
        <f>COUNTIF('MAMATA UPDATE DATA'!H:H,'official Sheet'!M18)</f>
        <v>3</v>
      </c>
      <c r="O18">
        <f>SUMIF('MAMATA UPDATE DATA'!H:H,'official Sheet'!M18,'MAMATA UPDATE DATA'!AZ:AZ)</f>
        <v>14500</v>
      </c>
    </row>
    <row r="19" spans="13:15">
      <c r="M19" t="s">
        <v>132</v>
      </c>
      <c r="N19">
        <f>COUNTIF('MAMATA UPDATE DATA'!H:H,'official Sheet'!M19)</f>
        <v>4</v>
      </c>
      <c r="O19">
        <f>SUMIF('MAMATA UPDATE DATA'!H:H,'official Sheet'!M19,'MAMATA UPDATE DATA'!AZ:AZ)</f>
        <v>26500</v>
      </c>
    </row>
    <row r="20" spans="13:15">
      <c r="M20" t="s">
        <v>133</v>
      </c>
      <c r="N20">
        <f>COUNTIF('MAMATA UPDATE DATA'!H:H,'official Sheet'!M20)</f>
        <v>3</v>
      </c>
      <c r="O20">
        <f>SUMIF('MAMATA UPDATE DATA'!H:H,'official Sheet'!M20,'MAMATA UPDATE DATA'!AZ:AZ)</f>
        <v>19500</v>
      </c>
    </row>
    <row r="21" spans="13:15">
      <c r="M21" t="s">
        <v>134</v>
      </c>
      <c r="N21">
        <f>COUNTIF('MAMATA UPDATE DATA'!H:H,'official Sheet'!M21)</f>
        <v>5</v>
      </c>
      <c r="O21">
        <f>SUMIF('MAMATA UPDATE DATA'!H:H,'official Sheet'!M21,'MAMATA UPDATE DATA'!AZ:AZ)</f>
        <v>23200</v>
      </c>
    </row>
    <row r="22" spans="13:15">
      <c r="M22" t="s">
        <v>135</v>
      </c>
      <c r="N22">
        <f>COUNTIF('MAMATA UPDATE DATA'!H:H,'official Sheet'!M22)</f>
        <v>4</v>
      </c>
      <c r="O22">
        <f>SUMIF('MAMATA UPDATE DATA'!H:H,'official Sheet'!M22,'MAMATA UPDATE DATA'!AZ:AZ)</f>
        <v>19100</v>
      </c>
    </row>
    <row r="23" spans="13:15">
      <c r="M23" t="s">
        <v>136</v>
      </c>
      <c r="N23">
        <f>COUNTIF('MAMATA UPDATE DATA'!H:H,'official Sheet'!M23)</f>
        <v>5</v>
      </c>
      <c r="O23">
        <f>SUMIF('MAMATA UPDATE DATA'!H:H,'official Sheet'!M23,'MAMATA UPDATE DATA'!AZ:AZ)</f>
        <v>28300</v>
      </c>
    </row>
    <row r="24" spans="13:15">
      <c r="M24" t="s">
        <v>335</v>
      </c>
      <c r="N24">
        <f>COUNTIF('MAMATA UPDATE DATA'!H:H,'official Sheet'!M24)</f>
        <v>2</v>
      </c>
      <c r="O24">
        <f>SUMIF('MAMATA UPDATE DATA'!H:H,'official Sheet'!M24,'MAMATA UPDATE DATA'!AZ:AZ)</f>
        <v>3400</v>
      </c>
    </row>
    <row r="25" spans="13:15">
      <c r="M25" t="s">
        <v>100</v>
      </c>
      <c r="N25">
        <f>COUNTIF('MAMATA UPDATE DATA'!H:H,'official Sheet'!M25)</f>
        <v>1</v>
      </c>
      <c r="O25">
        <f>SUMIF('MAMATA UPDATE DATA'!H:H,'official Sheet'!M25,'MAMATA UPDATE DATA'!AZ:AZ)</f>
        <v>3000</v>
      </c>
    </row>
    <row r="26" spans="13:15">
      <c r="M26" t="s">
        <v>137</v>
      </c>
      <c r="N26">
        <f>COUNTIF('MAMATA UPDATE DATA'!H:H,'official Sheet'!M26)</f>
        <v>1</v>
      </c>
      <c r="O26">
        <f>SUMIF('MAMATA UPDATE DATA'!H:H,'official Sheet'!M26,'MAMATA UPDATE DATA'!AZ:AZ)</f>
        <v>7400</v>
      </c>
    </row>
    <row r="27" spans="13:15">
      <c r="M27" t="s">
        <v>138</v>
      </c>
      <c r="N27">
        <f>COUNTIF('MAMATA UPDATE DATA'!H:H,'official Sheet'!M27)</f>
        <v>1</v>
      </c>
      <c r="O27">
        <f>SUMIF('MAMATA UPDATE DATA'!H:H,'official Sheet'!M27,'MAMATA UPDATE DATA'!AZ:AZ)</f>
        <v>8500</v>
      </c>
    </row>
    <row r="28" spans="13:15">
      <c r="M28" t="s">
        <v>139</v>
      </c>
      <c r="N28">
        <f>COUNTIF('MAMATA UPDATE DATA'!H:H,'official Sheet'!M28)</f>
        <v>5</v>
      </c>
      <c r="O28">
        <f>SUMIF('MAMATA UPDATE DATA'!H:H,'official Sheet'!M28,'MAMATA UPDATE DATA'!AZ:AZ)</f>
        <v>31200</v>
      </c>
    </row>
    <row r="29" spans="13:15">
      <c r="M29" t="s">
        <v>140</v>
      </c>
      <c r="N29">
        <f>COUNTIF('MAMATA UPDATE DATA'!H:H,'official Sheet'!M29)</f>
        <v>2</v>
      </c>
      <c r="O29">
        <f>SUMIF('MAMATA UPDATE DATA'!H:H,'official Sheet'!M29,'MAMATA UPDATE DATA'!AZ:AZ)</f>
        <v>9000</v>
      </c>
    </row>
    <row r="30" spans="13:15">
      <c r="M30" t="s">
        <v>141</v>
      </c>
      <c r="N30">
        <f>COUNTIF('MAMATA UPDATE DATA'!H:H,'official Sheet'!M30)</f>
        <v>3</v>
      </c>
      <c r="O30">
        <f>SUMIF('MAMATA UPDATE DATA'!H:H,'official Sheet'!M30,'MAMATA UPDATE DATA'!AZ:AZ)</f>
        <v>14800</v>
      </c>
    </row>
    <row r="31" spans="13:15">
      <c r="M31" t="s">
        <v>142</v>
      </c>
      <c r="N31">
        <f>COUNTIF('MAMATA UPDATE DATA'!H:H,'official Sheet'!M31)</f>
        <v>5</v>
      </c>
      <c r="O31">
        <f>SUMIF('MAMATA UPDATE DATA'!H:H,'official Sheet'!M31,'MAMATA UPDATE DATA'!AZ:AZ)</f>
        <v>22200</v>
      </c>
    </row>
    <row r="32" spans="13:15">
      <c r="M32" t="s">
        <v>143</v>
      </c>
      <c r="N32">
        <f>COUNTIF('MAMATA UPDATE DATA'!H:H,'official Sheet'!M32)</f>
        <v>3</v>
      </c>
      <c r="O32">
        <f>SUMIF('MAMATA UPDATE DATA'!H:H,'official Sheet'!M32,'MAMATA UPDATE DATA'!AZ:AZ)</f>
        <v>8100</v>
      </c>
    </row>
    <row r="33" spans="13:15">
      <c r="M33" t="s">
        <v>144</v>
      </c>
      <c r="N33">
        <f>COUNTIF('MAMATA UPDATE DATA'!H:H,'official Sheet'!M33)</f>
        <v>2</v>
      </c>
      <c r="O33">
        <f>SUMIF('MAMATA UPDATE DATA'!H:H,'official Sheet'!M33,'MAMATA UPDATE DATA'!AZ:AZ)</f>
        <v>15400</v>
      </c>
    </row>
    <row r="34" spans="13:15">
      <c r="M34" t="s">
        <v>313</v>
      </c>
      <c r="N34">
        <f>COUNTIF('MAMATA UPDATE DATA'!H:H,'official Sheet'!M34)</f>
        <v>1</v>
      </c>
      <c r="O34">
        <f>SUMIF('MAMATA UPDATE DATA'!H:H,'official Sheet'!M34,'MAMATA UPDATE DATA'!AZ:AZ)</f>
        <v>9500</v>
      </c>
    </row>
    <row r="35" spans="13:15">
      <c r="M35" t="s">
        <v>146</v>
      </c>
      <c r="N35">
        <f>COUNTIF('MAMATA UPDATE DATA'!H:H,'official Sheet'!M35)</f>
        <v>3</v>
      </c>
      <c r="O35">
        <f>SUMIF('MAMATA UPDATE DATA'!H:H,'official Sheet'!M35,'MAMATA UPDATE DATA'!AZ:AZ)</f>
        <v>7900</v>
      </c>
    </row>
    <row r="36" spans="13:15">
      <c r="M36" t="s">
        <v>147</v>
      </c>
      <c r="N36">
        <f>COUNTIF('MAMATA UPDATE DATA'!H:H,'official Sheet'!M36)</f>
        <v>4</v>
      </c>
      <c r="O36">
        <f>SUMIF('MAMATA UPDATE DATA'!H:H,'official Sheet'!M36,'MAMATA UPDATE DATA'!AZ:AZ)</f>
        <v>18900</v>
      </c>
    </row>
    <row r="37" spans="13:15">
      <c r="M37" t="s">
        <v>148</v>
      </c>
      <c r="N37">
        <f>COUNTIF('MAMATA UPDATE DATA'!H:H,'official Sheet'!M37)</f>
        <v>3</v>
      </c>
      <c r="O37">
        <f>SUMIF('MAMATA UPDATE DATA'!H:H,'official Sheet'!M37,'MAMATA UPDATE DATA'!AZ:AZ)</f>
        <v>14800</v>
      </c>
    </row>
    <row r="38" spans="13:15">
      <c r="M38" t="s">
        <v>312</v>
      </c>
      <c r="N38">
        <f>COUNTIF('MAMATA UPDATE DATA'!H:H,'official Sheet'!M38)</f>
        <v>1</v>
      </c>
      <c r="O38">
        <f>SUMIF('MAMATA UPDATE DATA'!H:H,'official Sheet'!M38,'MAMATA UPDATE DATA'!AZ:AZ)</f>
        <v>500</v>
      </c>
    </row>
    <row r="39" spans="13:15">
      <c r="M39" t="s">
        <v>149</v>
      </c>
      <c r="N39">
        <f>COUNTIF('MAMATA UPDATE DATA'!H:H,'official Sheet'!M39)</f>
        <v>3</v>
      </c>
      <c r="O39">
        <f>SUMIF('MAMATA UPDATE DATA'!H:H,'official Sheet'!M39,'MAMATA UPDATE DATA'!AZ:AZ)</f>
        <v>11000</v>
      </c>
    </row>
    <row r="40" spans="13:15">
      <c r="M40" t="s">
        <v>150</v>
      </c>
      <c r="N40">
        <f>COUNTIF('MAMATA UPDATE DATA'!H:H,'official Sheet'!M40)</f>
        <v>3</v>
      </c>
      <c r="O40">
        <f>SUMIF('MAMATA UPDATE DATA'!H:H,'official Sheet'!M40,'MAMATA UPDATE DATA'!AZ:AZ)</f>
        <v>22300</v>
      </c>
    </row>
    <row r="41" spans="13:15">
      <c r="M41" t="s">
        <v>151</v>
      </c>
      <c r="N41">
        <f>COUNTIF('MAMATA UPDATE DATA'!H:H,'official Sheet'!M41)</f>
        <v>1</v>
      </c>
      <c r="O41">
        <f>SUMIF('MAMATA UPDATE DATA'!H:H,'official Sheet'!M41,'MAMATA UPDATE DATA'!AZ:AZ)</f>
        <v>6000</v>
      </c>
    </row>
    <row r="42" spans="13:15">
      <c r="M42" t="s">
        <v>152</v>
      </c>
      <c r="N42">
        <f>COUNTIF('MAMATA UPDATE DATA'!H:H,'official Sheet'!M42)</f>
        <v>1</v>
      </c>
      <c r="O42">
        <f>SUMIF('MAMATA UPDATE DATA'!H:H,'official Sheet'!M42,'MAMATA UPDATE DATA'!AZ:AZ)</f>
        <v>300</v>
      </c>
    </row>
    <row r="43" spans="13:15">
      <c r="M43" t="s">
        <v>153</v>
      </c>
      <c r="N43">
        <f>COUNTIF('MAMATA UPDATE DATA'!H:H,'official Sheet'!M43)</f>
        <v>2</v>
      </c>
      <c r="O43">
        <f>SUMIF('MAMATA UPDATE DATA'!H:H,'official Sheet'!M43,'MAMATA UPDATE DATA'!AZ:AZ)</f>
        <v>10500</v>
      </c>
    </row>
    <row r="44" spans="13:15">
      <c r="M44" t="s">
        <v>154</v>
      </c>
      <c r="N44">
        <f>COUNTIF('MAMATA UPDATE DATA'!H:H,'official Sheet'!M44)</f>
        <v>1</v>
      </c>
      <c r="O44">
        <f>SUMIF('MAMATA UPDATE DATA'!H:H,'official Sheet'!M44,'MAMATA UPDATE DATA'!AZ:AZ)</f>
        <v>4700</v>
      </c>
    </row>
    <row r="45" spans="13:15">
      <c r="M45" t="s">
        <v>155</v>
      </c>
      <c r="N45">
        <f>COUNTIF('MAMATA UPDATE DATA'!H:H,'official Sheet'!M45)</f>
        <v>1</v>
      </c>
      <c r="O45">
        <f>SUMIF('MAMATA UPDATE DATA'!H:H,'official Sheet'!M45,'MAMATA UPDATE DATA'!AZ:AZ)</f>
        <v>6900</v>
      </c>
    </row>
    <row r="46" spans="13:15">
      <c r="M46" t="s">
        <v>156</v>
      </c>
      <c r="N46">
        <f>COUNTIF('MAMATA UPDATE DATA'!H:H,'official Sheet'!M46)</f>
        <v>4</v>
      </c>
      <c r="O46">
        <f>SUMIF('MAMATA UPDATE DATA'!H:H,'official Sheet'!M46,'MAMATA UPDATE DATA'!AZ:AZ)</f>
        <v>16100</v>
      </c>
    </row>
    <row r="47" spans="13:15">
      <c r="M47" t="s">
        <v>157</v>
      </c>
      <c r="N47">
        <f>COUNTIF('MAMATA UPDATE DATA'!H:H,'official Sheet'!M47)</f>
        <v>1</v>
      </c>
      <c r="O47">
        <f>SUMIF('MAMATA UPDATE DATA'!H:H,'official Sheet'!M47,'MAMATA UPDATE DATA'!AZ:AZ)</f>
        <v>3500</v>
      </c>
    </row>
    <row r="48" spans="13:15">
      <c r="M48" t="s">
        <v>158</v>
      </c>
      <c r="N48">
        <f>COUNTIF('MAMATA UPDATE DATA'!H:H,'official Sheet'!M48)</f>
        <v>2</v>
      </c>
      <c r="O48">
        <f>SUMIF('MAMATA UPDATE DATA'!H:H,'official Sheet'!M48,'MAMATA UPDATE DATA'!AZ:AZ)</f>
        <v>8100</v>
      </c>
    </row>
    <row r="49" spans="13:15">
      <c r="M49" t="s">
        <v>159</v>
      </c>
      <c r="N49">
        <f>COUNTIF('MAMATA UPDATE DATA'!H:H,'official Sheet'!M49)</f>
        <v>2</v>
      </c>
      <c r="O49">
        <f>SUMIF('MAMATA UPDATE DATA'!H:H,'official Sheet'!M49,'MAMATA UPDATE DATA'!AZ:AZ)</f>
        <v>12500</v>
      </c>
    </row>
    <row r="50" spans="13:15">
      <c r="M50" t="s">
        <v>160</v>
      </c>
      <c r="N50">
        <f>COUNTIF('MAMATA UPDATE DATA'!H:H,'official Sheet'!M50)</f>
        <v>2</v>
      </c>
      <c r="O50">
        <f>SUMIF('MAMATA UPDATE DATA'!H:H,'official Sheet'!M50,'MAMATA UPDATE DATA'!AZ:AZ)</f>
        <v>11300</v>
      </c>
    </row>
    <row r="51" spans="13:15">
      <c r="M51" t="s">
        <v>161</v>
      </c>
      <c r="N51">
        <f>COUNTIF('MAMATA UPDATE DATA'!H:H,'official Sheet'!M51)</f>
        <v>4</v>
      </c>
      <c r="O51">
        <f>SUMIF('MAMATA UPDATE DATA'!H:H,'official Sheet'!M51,'MAMATA UPDATE DATA'!AZ:AZ)</f>
        <v>24800</v>
      </c>
    </row>
    <row r="52" spans="13:15">
      <c r="M52" t="s">
        <v>162</v>
      </c>
      <c r="N52">
        <f>COUNTIF('MAMATA UPDATE DATA'!H:H,'official Sheet'!M52)</f>
        <v>1</v>
      </c>
      <c r="O52">
        <f>SUMIF('MAMATA UPDATE DATA'!H:H,'official Sheet'!M52,'MAMATA UPDATE DATA'!AZ:AZ)</f>
        <v>100</v>
      </c>
    </row>
    <row r="53" spans="13:15">
      <c r="M53" t="s">
        <v>2305</v>
      </c>
      <c r="N53">
        <f>COUNTIF('MAMATA UPDATE DATA'!H:H,'official Sheet'!M53)</f>
        <v>3</v>
      </c>
      <c r="O53">
        <f>SUMIF('MAMATA UPDATE DATA'!H:H,'official Sheet'!M53,'MAMATA UPDATE DATA'!AZ:AZ)</f>
        <v>11400</v>
      </c>
    </row>
    <row r="54" spans="13:15">
      <c r="M54" t="s">
        <v>163</v>
      </c>
      <c r="N54">
        <f>COUNTIF('MAMATA UPDATE DATA'!H:H,'official Sheet'!M54)</f>
        <v>3</v>
      </c>
      <c r="O54">
        <f>SUMIF('MAMATA UPDATE DATA'!H:H,'official Sheet'!M54,'MAMATA UPDATE DATA'!AZ:AZ)</f>
        <v>9800</v>
      </c>
    </row>
    <row r="55" spans="13:15">
      <c r="M55" t="s">
        <v>2282</v>
      </c>
      <c r="N55">
        <f>COUNTIF('MAMATA UPDATE DATA'!H:H,'official Sheet'!M55)</f>
        <v>2</v>
      </c>
      <c r="O55">
        <f>SUMIF('MAMATA UPDATE DATA'!H:H,'official Sheet'!M55,'MAMATA UPDATE DATA'!AZ:AZ)</f>
        <v>6900</v>
      </c>
    </row>
    <row r="56" spans="13:15">
      <c r="M56" t="s">
        <v>164</v>
      </c>
      <c r="N56">
        <f>COUNTIF('MAMATA UPDATE DATA'!H:H,'official Sheet'!M56)</f>
        <v>1</v>
      </c>
      <c r="O56">
        <f>SUMIF('MAMATA UPDATE DATA'!H:H,'official Sheet'!M56,'MAMATA UPDATE DATA'!AZ:AZ)</f>
        <v>7800</v>
      </c>
    </row>
    <row r="57" spans="13:15">
      <c r="M57" t="s">
        <v>165</v>
      </c>
      <c r="N57">
        <f>COUNTIF('MAMATA UPDATE DATA'!H:H,'official Sheet'!M57)</f>
        <v>2</v>
      </c>
      <c r="O57">
        <f>SUMIF('MAMATA UPDATE DATA'!H:H,'official Sheet'!M57,'MAMATA UPDATE DATA'!AZ:AZ)</f>
        <v>15100</v>
      </c>
    </row>
    <row r="58" spans="13:15">
      <c r="M58" t="s">
        <v>166</v>
      </c>
      <c r="N58">
        <f>COUNTIF('MAMATA UPDATE DATA'!H:H,'official Sheet'!M58)</f>
        <v>5</v>
      </c>
      <c r="O58">
        <f>SUMIF('MAMATA UPDATE DATA'!H:H,'official Sheet'!M58,'MAMATA UPDATE DATA'!AZ:AZ)</f>
        <v>32400</v>
      </c>
    </row>
    <row r="59" spans="13:15">
      <c r="M59" t="s">
        <v>167</v>
      </c>
      <c r="N59">
        <f>COUNTIF('MAMATA UPDATE DATA'!H:H,'official Sheet'!M59)</f>
        <v>3</v>
      </c>
      <c r="O59">
        <f>SUMIF('MAMATA UPDATE DATA'!H:H,'official Sheet'!M59,'MAMATA UPDATE DATA'!AZ:AZ)</f>
        <v>12000</v>
      </c>
    </row>
    <row r="60" spans="13:15">
      <c r="M60" t="s">
        <v>168</v>
      </c>
      <c r="N60">
        <f>COUNTIF('MAMATA UPDATE DATA'!H:H,'official Sheet'!M60)</f>
        <v>4</v>
      </c>
      <c r="O60">
        <f>SUMIF('MAMATA UPDATE DATA'!H:H,'official Sheet'!M60,'MAMATA UPDATE DATA'!AZ:AZ)</f>
        <v>20100</v>
      </c>
    </row>
    <row r="61" spans="13:15">
      <c r="M61" t="s">
        <v>169</v>
      </c>
      <c r="N61">
        <f>COUNTIF('MAMATA UPDATE DATA'!H:H,'official Sheet'!M61)</f>
        <v>3</v>
      </c>
      <c r="O61">
        <f>SUMIF('MAMATA UPDATE DATA'!H:H,'official Sheet'!M61,'MAMATA UPDATE DATA'!AZ:AZ)</f>
        <v>19300</v>
      </c>
    </row>
    <row r="62" spans="13:15">
      <c r="M62" t="s">
        <v>170</v>
      </c>
      <c r="N62">
        <f>COUNTIF('MAMATA UPDATE DATA'!H:H,'official Sheet'!M62)</f>
        <v>3</v>
      </c>
      <c r="O62">
        <f>SUMIF('MAMATA UPDATE DATA'!H:H,'official Sheet'!M62,'MAMATA UPDATE DATA'!AZ:AZ)</f>
        <v>19300</v>
      </c>
    </row>
    <row r="63" spans="13:15">
      <c r="M63" t="s">
        <v>171</v>
      </c>
      <c r="N63">
        <f>COUNTIF('MAMATA UPDATE DATA'!H:H,'official Sheet'!M63)</f>
        <v>3</v>
      </c>
      <c r="O63">
        <f>SUMIF('MAMATA UPDATE DATA'!H:H,'official Sheet'!M63,'MAMATA UPDATE DATA'!AZ:AZ)</f>
        <v>15200</v>
      </c>
    </row>
    <row r="64" spans="13:15">
      <c r="M64" t="s">
        <v>172</v>
      </c>
      <c r="N64">
        <f>COUNTIF('MAMATA UPDATE DATA'!H:H,'official Sheet'!M64)</f>
        <v>4</v>
      </c>
      <c r="O64">
        <f>SUMIF('MAMATA UPDATE DATA'!H:H,'official Sheet'!M64,'MAMATA UPDATE DATA'!AZ:AZ)</f>
        <v>31100</v>
      </c>
    </row>
    <row r="65" spans="13:15">
      <c r="M65" t="s">
        <v>173</v>
      </c>
      <c r="N65">
        <f>COUNTIF('MAMATA UPDATE DATA'!H:H,'official Sheet'!M65)</f>
        <v>3</v>
      </c>
      <c r="O65">
        <f>SUMIF('MAMATA UPDATE DATA'!H:H,'official Sheet'!M65,'MAMATA UPDATE DATA'!AZ:AZ)</f>
        <v>5800</v>
      </c>
    </row>
    <row r="66" spans="13:15">
      <c r="M66" t="s">
        <v>174</v>
      </c>
      <c r="N66">
        <f>COUNTIF('MAMATA UPDATE DATA'!H:H,'official Sheet'!M66)</f>
        <v>4</v>
      </c>
      <c r="O66">
        <f>SUMIF('MAMATA UPDATE DATA'!H:H,'official Sheet'!M66,'MAMATA UPDATE DATA'!AZ:AZ)</f>
        <v>15400</v>
      </c>
    </row>
    <row r="67" spans="13:15">
      <c r="M67" t="s">
        <v>175</v>
      </c>
      <c r="N67">
        <f>COUNTIF('MAMATA UPDATE DATA'!H:H,'official Sheet'!M67)</f>
        <v>5</v>
      </c>
      <c r="O67">
        <f>SUMIF('MAMATA UPDATE DATA'!H:H,'official Sheet'!M67,'MAMATA UPDATE DATA'!AZ:AZ)</f>
        <v>26000</v>
      </c>
    </row>
    <row r="68" spans="13:15">
      <c r="M68" t="s">
        <v>176</v>
      </c>
      <c r="N68">
        <f>COUNTIF('MAMATA UPDATE DATA'!H:H,'official Sheet'!M68)</f>
        <v>1</v>
      </c>
      <c r="O68">
        <f>SUMIF('MAMATA UPDATE DATA'!H:H,'official Sheet'!M68,'MAMATA UPDATE DATA'!AZ:AZ)</f>
        <v>9700</v>
      </c>
    </row>
    <row r="69" spans="13:15">
      <c r="M69" t="s">
        <v>177</v>
      </c>
      <c r="N69">
        <f>COUNTIF('MAMATA UPDATE DATA'!H:H,'official Sheet'!M69)</f>
        <v>3</v>
      </c>
      <c r="O69">
        <f>SUMIF('MAMATA UPDATE DATA'!H:H,'official Sheet'!M69,'MAMATA UPDATE DATA'!AZ:AZ)</f>
        <v>12300</v>
      </c>
    </row>
    <row r="70" spans="13:15">
      <c r="M70" t="s">
        <v>178</v>
      </c>
      <c r="N70">
        <f>COUNTIF('MAMATA UPDATE DATA'!H:H,'official Sheet'!M70)</f>
        <v>5</v>
      </c>
      <c r="O70">
        <f>SUMIF('MAMATA UPDATE DATA'!H:H,'official Sheet'!M70,'MAMATA UPDATE DATA'!AZ:AZ)</f>
        <v>29100</v>
      </c>
    </row>
    <row r="71" spans="13:15">
      <c r="M71" t="s">
        <v>179</v>
      </c>
      <c r="N71">
        <f>COUNTIF('MAMATA UPDATE DATA'!H:H,'official Sheet'!M71)</f>
        <v>9</v>
      </c>
      <c r="O71">
        <f>SUMIF('MAMATA UPDATE DATA'!H:H,'official Sheet'!M71,'MAMATA UPDATE DATA'!AZ:AZ)</f>
        <v>34800</v>
      </c>
    </row>
    <row r="72" spans="13:15">
      <c r="M72" t="s">
        <v>180</v>
      </c>
      <c r="N72">
        <f>COUNTIF('MAMATA UPDATE DATA'!H:H,'official Sheet'!M72)</f>
        <v>2</v>
      </c>
      <c r="O72">
        <f>SUMIF('MAMATA UPDATE DATA'!H:H,'official Sheet'!M72,'MAMATA UPDATE DATA'!AZ:AZ)</f>
        <v>8900</v>
      </c>
    </row>
    <row r="73" spans="13:15">
      <c r="M73" t="s">
        <v>224</v>
      </c>
      <c r="N73">
        <f>COUNTIF('MAMATA UPDATE DATA'!H:H,'official Sheet'!M73)</f>
        <v>4</v>
      </c>
      <c r="O73">
        <f>SUMIF('MAMATA UPDATE DATA'!H:H,'official Sheet'!M73,'MAMATA UPDATE DATA'!AZ:AZ)</f>
        <v>19800</v>
      </c>
    </row>
    <row r="74" spans="13:15">
      <c r="M74" t="s">
        <v>181</v>
      </c>
      <c r="N74">
        <f>COUNTIF('MAMATA UPDATE DATA'!H:H,'official Sheet'!M74)</f>
        <v>5</v>
      </c>
      <c r="O74">
        <f>SUMIF('MAMATA UPDATE DATA'!H:H,'official Sheet'!M74,'MAMATA UPDATE DATA'!AZ:AZ)</f>
        <v>29500</v>
      </c>
    </row>
    <row r="75" spans="13:15">
      <c r="M75" t="s">
        <v>182</v>
      </c>
      <c r="N75">
        <f>COUNTIF('MAMATA UPDATE DATA'!H:H,'official Sheet'!M75)</f>
        <v>4</v>
      </c>
      <c r="O75">
        <f>SUMIF('MAMATA UPDATE DATA'!H:H,'official Sheet'!M75,'MAMATA UPDATE DATA'!AZ:AZ)</f>
        <v>22000</v>
      </c>
    </row>
    <row r="76" spans="13:15">
      <c r="M76" t="s">
        <v>183</v>
      </c>
      <c r="N76">
        <f>COUNTIF('MAMATA UPDATE DATA'!H:H,'official Sheet'!M76)</f>
        <v>5</v>
      </c>
      <c r="O76">
        <f>SUMIF('MAMATA UPDATE DATA'!H:H,'official Sheet'!M76,'MAMATA UPDATE DATA'!AZ:AZ)</f>
        <v>24400</v>
      </c>
    </row>
    <row r="77" spans="13:15">
      <c r="M77" t="s">
        <v>184</v>
      </c>
      <c r="N77">
        <f>COUNTIF('MAMATA UPDATE DATA'!H:H,'official Sheet'!M77)</f>
        <v>5</v>
      </c>
      <c r="O77">
        <f>SUMIF('MAMATA UPDATE DATA'!H:H,'official Sheet'!M77,'MAMATA UPDATE DATA'!AZ:AZ)</f>
        <v>19100</v>
      </c>
    </row>
    <row r="78" spans="13:15">
      <c r="M78" t="s">
        <v>2407</v>
      </c>
      <c r="N78">
        <f>COUNTIF('MAMATA UPDATE DATA'!H:H,'official Sheet'!M78)</f>
        <v>7</v>
      </c>
      <c r="O78">
        <f>SUMIF('MAMATA UPDATE DATA'!H:H,'official Sheet'!M78,'MAMATA UPDATE DATA'!AZ:AZ)</f>
        <v>39400</v>
      </c>
    </row>
    <row r="79" spans="13:15">
      <c r="M79" t="s">
        <v>186</v>
      </c>
      <c r="N79">
        <f>COUNTIF('MAMATA UPDATE DATA'!H:H,'official Sheet'!M79)</f>
        <v>4</v>
      </c>
      <c r="O79">
        <f>SUMIF('MAMATA UPDATE DATA'!H:H,'official Sheet'!M79,'MAMATA UPDATE DATA'!AZ:AZ)</f>
        <v>26800</v>
      </c>
    </row>
    <row r="80" spans="13:15">
      <c r="M80" t="s">
        <v>187</v>
      </c>
      <c r="N80">
        <f>COUNTIF('MAMATA UPDATE DATA'!H:H,'official Sheet'!M80)</f>
        <v>2</v>
      </c>
      <c r="O80">
        <f>SUMIF('MAMATA UPDATE DATA'!H:H,'official Sheet'!M80,'MAMATA UPDATE DATA'!AZ:AZ)</f>
        <v>7500</v>
      </c>
    </row>
    <row r="81" spans="13:15">
      <c r="M81" t="s">
        <v>188</v>
      </c>
      <c r="N81">
        <f>COUNTIF('MAMATA UPDATE DATA'!H:H,'official Sheet'!M81)</f>
        <v>4</v>
      </c>
      <c r="O81">
        <f>SUMIF('MAMATA UPDATE DATA'!H:H,'official Sheet'!M81,'MAMATA UPDATE DATA'!AZ:AZ)</f>
        <v>20400</v>
      </c>
    </row>
    <row r="82" spans="13:15">
      <c r="M82" t="s">
        <v>189</v>
      </c>
      <c r="N82">
        <f>COUNTIF('MAMATA UPDATE DATA'!H:H,'official Sheet'!M82)</f>
        <v>1</v>
      </c>
      <c r="O82">
        <f>SUMIF('MAMATA UPDATE DATA'!H:H,'official Sheet'!M82,'MAMATA UPDATE DATA'!AZ:AZ)</f>
        <v>7100</v>
      </c>
    </row>
    <row r="83" spans="13:15">
      <c r="M83" t="s">
        <v>190</v>
      </c>
      <c r="N83">
        <f>COUNTIF('MAMATA UPDATE DATA'!H:H,'official Sheet'!M83)</f>
        <v>2</v>
      </c>
      <c r="O83">
        <f>SUMIF('MAMATA UPDATE DATA'!H:H,'official Sheet'!M83,'MAMATA UPDATE DATA'!AZ:AZ)</f>
        <v>9600</v>
      </c>
    </row>
    <row r="84" spans="13:15">
      <c r="M84" t="s">
        <v>191</v>
      </c>
      <c r="N84">
        <f>COUNTIF('MAMATA UPDATE DATA'!H:H,'official Sheet'!M84)</f>
        <v>3</v>
      </c>
      <c r="O84">
        <f>SUMIF('MAMATA UPDATE DATA'!H:H,'official Sheet'!M84,'MAMATA UPDATE DATA'!AZ:AZ)</f>
        <v>16700</v>
      </c>
    </row>
    <row r="85" spans="13:15">
      <c r="M85" t="s">
        <v>185</v>
      </c>
      <c r="N85">
        <f>COUNTIF('MAMATA UPDATE DATA'!H:H,'official Sheet'!M85)</f>
        <v>2</v>
      </c>
      <c r="O85">
        <f>SUMIF('MAMATA UPDATE DATA'!H:H,'official Sheet'!M85,'MAMATA UPDATE DATA'!AZ:AZ)</f>
        <v>9300</v>
      </c>
    </row>
    <row r="86" spans="13:15">
      <c r="M86" t="s">
        <v>192</v>
      </c>
      <c r="N86">
        <f>COUNTIF('MAMATA UPDATE DATA'!H:H,'official Sheet'!M86)</f>
        <v>5</v>
      </c>
      <c r="O86">
        <f>SUMIF('MAMATA UPDATE DATA'!H:H,'official Sheet'!M86,'MAMATA UPDATE DATA'!AZ:AZ)</f>
        <v>30800</v>
      </c>
    </row>
    <row r="87" spans="13:15">
      <c r="M87" t="s">
        <v>193</v>
      </c>
      <c r="N87">
        <f>COUNTIF('MAMATA UPDATE DATA'!H:H,'official Sheet'!M87)</f>
        <v>4</v>
      </c>
      <c r="O87">
        <f>SUMIF('MAMATA UPDATE DATA'!H:H,'official Sheet'!M87,'MAMATA UPDATE DATA'!AZ:AZ)</f>
        <v>21500</v>
      </c>
    </row>
    <row r="88" spans="13:15">
      <c r="M88" t="s">
        <v>194</v>
      </c>
      <c r="N88">
        <f>COUNTIF('MAMATA UPDATE DATA'!H:H,'official Sheet'!M88)</f>
        <v>2</v>
      </c>
      <c r="O88">
        <f>SUMIF('MAMATA UPDATE DATA'!H:H,'official Sheet'!M88,'MAMATA UPDATE DATA'!AZ:AZ)</f>
        <v>10900</v>
      </c>
    </row>
    <row r="89" spans="13:15">
      <c r="M89" t="s">
        <v>195</v>
      </c>
      <c r="N89">
        <f>COUNTIF('MAMATA UPDATE DATA'!H:H,'official Sheet'!M89)</f>
        <v>8</v>
      </c>
      <c r="O89">
        <f>SUMIF('MAMATA UPDATE DATA'!H:H,'official Sheet'!M89,'MAMATA UPDATE DATA'!AZ:AZ)</f>
        <v>26600</v>
      </c>
    </row>
    <row r="90" spans="13:15">
      <c r="M90" t="s">
        <v>196</v>
      </c>
      <c r="N90">
        <f>COUNTIF('MAMATA UPDATE DATA'!H:H,'official Sheet'!M90)</f>
        <v>5</v>
      </c>
      <c r="O90">
        <f>SUMIF('MAMATA UPDATE DATA'!H:H,'official Sheet'!M90,'MAMATA UPDATE DATA'!AZ:AZ)</f>
        <v>12700</v>
      </c>
    </row>
    <row r="91" spans="13:15">
      <c r="M91" t="s">
        <v>197</v>
      </c>
      <c r="N91">
        <f>COUNTIF('MAMATA UPDATE DATA'!H:H,'official Sheet'!M91)</f>
        <v>2</v>
      </c>
      <c r="O91">
        <f>SUMIF('MAMATA UPDATE DATA'!H:H,'official Sheet'!M91,'MAMATA UPDATE DATA'!AZ:AZ)</f>
        <v>7800</v>
      </c>
    </row>
    <row r="92" spans="13:15">
      <c r="M92" t="s">
        <v>2295</v>
      </c>
      <c r="N92">
        <f>COUNTIF('MAMATA UPDATE DATA'!H:H,'official Sheet'!M92)</f>
        <v>1</v>
      </c>
      <c r="O92">
        <f>SUMIF('MAMATA UPDATE DATA'!H:H,'official Sheet'!M92,'MAMATA UPDATE DATA'!AZ:AZ)</f>
        <v>6900</v>
      </c>
    </row>
    <row r="93" spans="13:15">
      <c r="M93" t="s">
        <v>198</v>
      </c>
      <c r="N93">
        <f>COUNTIF('MAMATA UPDATE DATA'!H:H,'official Sheet'!M93)</f>
        <v>1</v>
      </c>
      <c r="O93">
        <f>SUMIF('MAMATA UPDATE DATA'!H:H,'official Sheet'!M93,'MAMATA UPDATE DATA'!AZ:AZ)</f>
        <v>8000</v>
      </c>
    </row>
    <row r="94" spans="13:15">
      <c r="M94" t="s">
        <v>199</v>
      </c>
      <c r="N94">
        <f>COUNTIF('MAMATA UPDATE DATA'!H:H,'official Sheet'!M94)</f>
        <v>4</v>
      </c>
      <c r="O94">
        <f>SUMIF('MAMATA UPDATE DATA'!H:H,'official Sheet'!M94,'MAMATA UPDATE DATA'!AZ:AZ)</f>
        <v>23500</v>
      </c>
    </row>
    <row r="95" spans="13:15">
      <c r="M95" t="s">
        <v>200</v>
      </c>
      <c r="N95">
        <f>COUNTIF('MAMATA UPDATE DATA'!H:H,'official Sheet'!M95)</f>
        <v>2</v>
      </c>
      <c r="O95">
        <f>SUMIF('MAMATA UPDATE DATA'!H:H,'official Sheet'!M95,'MAMATA UPDATE DATA'!AZ:AZ)</f>
        <v>11200</v>
      </c>
    </row>
    <row r="96" spans="13:15">
      <c r="M96" t="s">
        <v>201</v>
      </c>
      <c r="N96">
        <f>COUNTIF('MAMATA UPDATE DATA'!H:H,'official Sheet'!M96)</f>
        <v>1</v>
      </c>
      <c r="O96">
        <f>SUMIF('MAMATA UPDATE DATA'!H:H,'official Sheet'!M96,'MAMATA UPDATE DATA'!AZ:AZ)</f>
        <v>4600</v>
      </c>
    </row>
    <row r="97" spans="13:15">
      <c r="M97" t="s">
        <v>202</v>
      </c>
      <c r="N97">
        <f>COUNTIF('MAMATA UPDATE DATA'!H:H,'official Sheet'!M97)</f>
        <v>3</v>
      </c>
      <c r="O97">
        <f>SUMIF('MAMATA UPDATE DATA'!H:H,'official Sheet'!M97,'MAMATA UPDATE DATA'!AZ:AZ)</f>
        <v>16800</v>
      </c>
    </row>
    <row r="98" spans="13:15">
      <c r="M98" t="s">
        <v>203</v>
      </c>
      <c r="N98">
        <f>COUNTIF('MAMATA UPDATE DATA'!H:H,'official Sheet'!M98)</f>
        <v>1</v>
      </c>
      <c r="O98">
        <f>SUMIF('MAMATA UPDATE DATA'!H:H,'official Sheet'!M98,'MAMATA UPDATE DATA'!AZ:AZ)</f>
        <v>6800</v>
      </c>
    </row>
    <row r="99" spans="13:15">
      <c r="M99" t="s">
        <v>204</v>
      </c>
      <c r="N99">
        <f>COUNTIF('MAMATA UPDATE DATA'!H:H,'official Sheet'!M99)</f>
        <v>1</v>
      </c>
      <c r="O99">
        <f>SUMIF('MAMATA UPDATE DATA'!H:H,'official Sheet'!M99,'MAMATA UPDATE DATA'!AZ:AZ)</f>
        <v>7900</v>
      </c>
    </row>
    <row r="100" spans="13:15">
      <c r="M100" t="s">
        <v>115</v>
      </c>
      <c r="N100">
        <f>COUNTIF('MAMATA UPDATE DATA'!H:H,'official Sheet'!M100)</f>
        <v>4</v>
      </c>
      <c r="O100">
        <f>SUMIF('MAMATA UPDATE DATA'!H:H,'official Sheet'!M100,'MAMATA UPDATE DATA'!AZ:AZ)</f>
        <v>11400</v>
      </c>
    </row>
    <row r="101" spans="13:15">
      <c r="M101" t="s">
        <v>205</v>
      </c>
      <c r="N101">
        <f>COUNTIF('MAMATA UPDATE DATA'!H:H,'official Sheet'!M101)</f>
        <v>3</v>
      </c>
      <c r="O101">
        <f>SUMIF('MAMATA UPDATE DATA'!H:H,'official Sheet'!M101,'MAMATA UPDATE DATA'!AZ:AZ)</f>
        <v>10100</v>
      </c>
    </row>
    <row r="102" spans="13:15">
      <c r="M102" t="s">
        <v>206</v>
      </c>
      <c r="N102">
        <f>COUNTIF('MAMATA UPDATE DATA'!H:H,'official Sheet'!M102)</f>
        <v>2</v>
      </c>
      <c r="O102">
        <f>SUMIF('MAMATA UPDATE DATA'!H:H,'official Sheet'!M102,'MAMATA UPDATE DATA'!AZ:AZ)</f>
        <v>10000</v>
      </c>
    </row>
    <row r="103" spans="13:15">
      <c r="M103" t="s">
        <v>207</v>
      </c>
      <c r="N103">
        <f>COUNTIF('MAMATA UPDATE DATA'!H:H,'official Sheet'!M103)</f>
        <v>1</v>
      </c>
      <c r="O103">
        <f>SUMIF('MAMATA UPDATE DATA'!H:H,'official Sheet'!M103,'MAMATA UPDATE DATA'!AZ:AZ)</f>
        <v>4500</v>
      </c>
    </row>
    <row r="104" spans="13:15">
      <c r="M104" t="s">
        <v>208</v>
      </c>
      <c r="N104">
        <f>COUNTIF('MAMATA UPDATE DATA'!H:H,'official Sheet'!M104)</f>
        <v>3</v>
      </c>
      <c r="O104">
        <f>SUMIF('MAMATA UPDATE DATA'!H:H,'official Sheet'!M104,'MAMATA UPDATE DATA'!AZ:AZ)</f>
        <v>24400</v>
      </c>
    </row>
    <row r="105" spans="13:15">
      <c r="M105" t="s">
        <v>209</v>
      </c>
      <c r="N105">
        <f>COUNTIF('MAMATA UPDATE DATA'!H:H,'official Sheet'!M105)</f>
        <v>1</v>
      </c>
      <c r="O105">
        <f>SUMIF('MAMATA UPDATE DATA'!H:H,'official Sheet'!M105,'MAMATA UPDATE DATA'!AZ:AZ)</f>
        <v>1100</v>
      </c>
    </row>
    <row r="106" spans="13:15">
      <c r="M106" t="s">
        <v>331</v>
      </c>
      <c r="N106">
        <f>COUNTIF('MAMATA UPDATE DATA'!H:H,'official Sheet'!M106)</f>
        <v>1</v>
      </c>
      <c r="O106">
        <f>SUMIF('MAMATA UPDATE DATA'!H:H,'official Sheet'!M106,'MAMATA UPDATE DATA'!AZ:AZ)</f>
        <v>4400</v>
      </c>
    </row>
    <row r="107" spans="13:15">
      <c r="M107" t="s">
        <v>2297</v>
      </c>
      <c r="N107">
        <f>COUNTIF('MAMATA UPDATE DATA'!H:H,'official Sheet'!M107)</f>
        <v>1</v>
      </c>
      <c r="O107">
        <f>SUMIF('MAMATA UPDATE DATA'!H:H,'official Sheet'!M107,'MAMATA UPDATE DATA'!AZ:AZ)</f>
        <v>5500</v>
      </c>
    </row>
    <row r="108" spans="13:15">
      <c r="M108" t="s">
        <v>210</v>
      </c>
      <c r="N108">
        <f>COUNTIF('MAMATA UPDATE DATA'!H:H,'official Sheet'!M108)</f>
        <v>1</v>
      </c>
      <c r="O108">
        <f>SUMIF('MAMATA UPDATE DATA'!H:H,'official Sheet'!M108,'MAMATA UPDATE DATA'!AZ:AZ)</f>
        <v>8800</v>
      </c>
    </row>
    <row r="109" spans="13:15">
      <c r="M109" t="s">
        <v>211</v>
      </c>
      <c r="N109">
        <f>COUNTIF('MAMATA UPDATE DATA'!H:H,'official Sheet'!M109)</f>
        <v>1</v>
      </c>
      <c r="O109">
        <f>SUMIF('MAMATA UPDATE DATA'!H:H,'official Sheet'!M109,'MAMATA UPDATE DATA'!AZ:AZ)</f>
        <v>1000</v>
      </c>
    </row>
    <row r="110" spans="13:15">
      <c r="M110" t="s">
        <v>212</v>
      </c>
      <c r="N110">
        <f>COUNTIF('MAMATA UPDATE DATA'!H:H,'official Sheet'!M110)</f>
        <v>2</v>
      </c>
      <c r="O110">
        <f>SUMIF('MAMATA UPDATE DATA'!H:H,'official Sheet'!M110,'MAMATA UPDATE DATA'!AZ:AZ)</f>
        <v>10500</v>
      </c>
    </row>
    <row r="111" spans="13:15">
      <c r="M111" t="s">
        <v>213</v>
      </c>
      <c r="N111">
        <f>COUNTIF('MAMATA UPDATE DATA'!H:H,'official Sheet'!M111)</f>
        <v>2</v>
      </c>
      <c r="O111">
        <f>SUMIF('MAMATA UPDATE DATA'!H:H,'official Sheet'!M111,'MAMATA UPDATE DATA'!AZ:AZ)</f>
        <v>9300</v>
      </c>
    </row>
    <row r="112" spans="13:15">
      <c r="M112" t="s">
        <v>214</v>
      </c>
      <c r="N112">
        <f>COUNTIF('MAMATA UPDATE DATA'!H:H,'official Sheet'!M112)</f>
        <v>1</v>
      </c>
      <c r="O112">
        <f>SUMIF('MAMATA UPDATE DATA'!H:H,'official Sheet'!M112,'MAMATA UPDATE DATA'!AZ:AZ)</f>
        <v>3000</v>
      </c>
    </row>
    <row r="113" spans="13:15">
      <c r="M113" t="s">
        <v>325</v>
      </c>
      <c r="N113">
        <f>COUNTIF('MAMATA UPDATE DATA'!H:H,'official Sheet'!M113)</f>
        <v>1</v>
      </c>
      <c r="O113">
        <f>SUMIF('MAMATA UPDATE DATA'!H:H,'official Sheet'!M113,'MAMATA UPDATE DATA'!AZ:AZ)</f>
        <v>4100</v>
      </c>
    </row>
    <row r="114" spans="13:15">
      <c r="M114" t="s">
        <v>215</v>
      </c>
      <c r="N114">
        <f>COUNTIF('MAMATA UPDATE DATA'!H:H,'official Sheet'!M114)</f>
        <v>1</v>
      </c>
      <c r="O114">
        <f>SUMIF('MAMATA UPDATE DATA'!H:H,'official Sheet'!M114,'MAMATA UPDATE DATA'!AZ:AZ)</f>
        <v>6300</v>
      </c>
    </row>
    <row r="115" spans="13:15">
      <c r="M115" t="s">
        <v>216</v>
      </c>
      <c r="N115">
        <f>COUNTIF('MAMATA UPDATE DATA'!H:H,'official Sheet'!M115)</f>
        <v>7</v>
      </c>
      <c r="O115">
        <f>SUMIF('MAMATA UPDATE DATA'!H:H,'official Sheet'!M115,'MAMATA UPDATE DATA'!AZ:AZ)</f>
        <v>27100</v>
      </c>
    </row>
    <row r="116" spans="13:15">
      <c r="M116" t="s">
        <v>217</v>
      </c>
      <c r="N116">
        <f>COUNTIF('MAMATA UPDATE DATA'!H:H,'official Sheet'!M116)</f>
        <v>3</v>
      </c>
      <c r="O116">
        <f>SUMIF('MAMATA UPDATE DATA'!H:H,'official Sheet'!M116,'MAMATA UPDATE DATA'!AZ:AZ)</f>
        <v>19600</v>
      </c>
    </row>
    <row r="117" spans="13:15">
      <c r="M117" t="s">
        <v>247</v>
      </c>
      <c r="N117">
        <f>COUNTIF('MAMATA UPDATE DATA'!H:H,'official Sheet'!M117)</f>
        <v>4</v>
      </c>
      <c r="O117">
        <f>SUMIF('MAMATA UPDATE DATA'!H:H,'official Sheet'!M117,'MAMATA UPDATE DATA'!AZ:AZ)</f>
        <v>16300</v>
      </c>
    </row>
    <row r="118" spans="13:15">
      <c r="M118" t="s">
        <v>218</v>
      </c>
      <c r="N118">
        <f>COUNTIF('MAMATA UPDATE DATA'!H:H,'official Sheet'!M118)</f>
        <v>2</v>
      </c>
      <c r="O118">
        <f>SUMIF('MAMATA UPDATE DATA'!H:H,'official Sheet'!M118,'MAMATA UPDATE DATA'!AZ:AZ)</f>
        <v>9000</v>
      </c>
    </row>
    <row r="119" spans="13:15">
      <c r="M119" t="s">
        <v>220</v>
      </c>
      <c r="N119">
        <f>COUNTIF('MAMATA UPDATE DATA'!H:H,'official Sheet'!M119)</f>
        <v>2</v>
      </c>
      <c r="O119">
        <f>SUMIF('MAMATA UPDATE DATA'!H:H,'official Sheet'!M119,'MAMATA UPDATE DATA'!AZ:AZ)</f>
        <v>17100</v>
      </c>
    </row>
    <row r="120" spans="13:15">
      <c r="M120" t="s">
        <v>221</v>
      </c>
      <c r="N120">
        <f>COUNTIF('MAMATA UPDATE DATA'!H:H,'official Sheet'!M120)</f>
        <v>5</v>
      </c>
      <c r="O120">
        <f>SUMIF('MAMATA UPDATE DATA'!H:H,'official Sheet'!M120,'MAMATA UPDATE DATA'!AZ:AZ)</f>
        <v>23600</v>
      </c>
    </row>
    <row r="121" spans="13:15">
      <c r="M121" t="s">
        <v>222</v>
      </c>
      <c r="N121">
        <f>COUNTIF('MAMATA UPDATE DATA'!H:H,'official Sheet'!M121)</f>
        <v>2</v>
      </c>
      <c r="O121">
        <f>SUMIF('MAMATA UPDATE DATA'!H:H,'official Sheet'!M121,'MAMATA UPDATE DATA'!AZ:AZ)</f>
        <v>7000</v>
      </c>
    </row>
    <row r="122" spans="13:15">
      <c r="M122" t="s">
        <v>223</v>
      </c>
      <c r="N122">
        <f>COUNTIF('MAMATA UPDATE DATA'!H:H,'official Sheet'!M122)</f>
        <v>5</v>
      </c>
      <c r="O122">
        <f>SUMIF('MAMATA UPDATE DATA'!H:H,'official Sheet'!M122,'MAMATA UPDATE DATA'!AZ:AZ)</f>
        <v>27200</v>
      </c>
    </row>
    <row r="123" spans="13:15">
      <c r="M123" t="s">
        <v>225</v>
      </c>
      <c r="N123">
        <f>COUNTIF('MAMATA UPDATE DATA'!H:H,'official Sheet'!M123)</f>
        <v>2</v>
      </c>
      <c r="O123">
        <f>SUMIF('MAMATA UPDATE DATA'!H:H,'official Sheet'!M123,'MAMATA UPDATE DATA'!AZ:AZ)</f>
        <v>13000</v>
      </c>
    </row>
    <row r="124" spans="13:15">
      <c r="M124" t="s">
        <v>226</v>
      </c>
      <c r="N124">
        <f>COUNTIF('MAMATA UPDATE DATA'!H:H,'official Sheet'!M124)</f>
        <v>4</v>
      </c>
      <c r="O124">
        <f>SUMIF('MAMATA UPDATE DATA'!H:H,'official Sheet'!M124,'MAMATA UPDATE DATA'!AZ:AZ)</f>
        <v>27700</v>
      </c>
    </row>
    <row r="125" spans="13:15">
      <c r="M125" t="s">
        <v>227</v>
      </c>
      <c r="N125">
        <f>COUNTIF('MAMATA UPDATE DATA'!H:H,'official Sheet'!M125)</f>
        <v>4</v>
      </c>
      <c r="O125">
        <f>SUMIF('MAMATA UPDATE DATA'!H:H,'official Sheet'!M125,'MAMATA UPDATE DATA'!AZ:AZ)</f>
        <v>19500</v>
      </c>
    </row>
    <row r="126" spans="13:15">
      <c r="M126" t="s">
        <v>228</v>
      </c>
      <c r="N126">
        <f>COUNTIF('MAMATA UPDATE DATA'!H:H,'official Sheet'!M126)</f>
        <v>3</v>
      </c>
      <c r="O126">
        <f>SUMIF('MAMATA UPDATE DATA'!H:H,'official Sheet'!M126,'MAMATA UPDATE DATA'!AZ:AZ)</f>
        <v>11400</v>
      </c>
    </row>
    <row r="127" spans="13:15">
      <c r="M127" t="s">
        <v>229</v>
      </c>
      <c r="N127">
        <f>COUNTIF('MAMATA UPDATE DATA'!H:H,'official Sheet'!M127)</f>
        <v>1</v>
      </c>
      <c r="O127">
        <f>SUMIF('MAMATA UPDATE DATA'!H:H,'official Sheet'!M127,'MAMATA UPDATE DATA'!AZ:AZ)</f>
        <v>1500</v>
      </c>
    </row>
    <row r="128" spans="13:15">
      <c r="M128" t="s">
        <v>230</v>
      </c>
      <c r="N128">
        <f>COUNTIF('MAMATA UPDATE DATA'!H:H,'official Sheet'!M128)</f>
        <v>1</v>
      </c>
      <c r="O128">
        <f>SUMIF('MAMATA UPDATE DATA'!H:H,'official Sheet'!M128,'MAMATA UPDATE DATA'!AZ:AZ)</f>
        <v>2600</v>
      </c>
    </row>
    <row r="129" spans="13:15">
      <c r="M129" t="s">
        <v>327</v>
      </c>
      <c r="N129">
        <f>COUNTIF('MAMATA UPDATE DATA'!H:H,'official Sheet'!M129)</f>
        <v>4</v>
      </c>
      <c r="O129">
        <f>SUMIF('MAMATA UPDATE DATA'!H:H,'official Sheet'!M129,'MAMATA UPDATE DATA'!AZ:AZ)</f>
        <v>27200</v>
      </c>
    </row>
    <row r="130" spans="13:15">
      <c r="M130" t="s">
        <v>231</v>
      </c>
      <c r="N130">
        <f>COUNTIF('MAMATA UPDATE DATA'!H:H,'official Sheet'!M130)</f>
        <v>2</v>
      </c>
      <c r="O130">
        <f>SUMIF('MAMATA UPDATE DATA'!H:H,'official Sheet'!M130,'MAMATA UPDATE DATA'!AZ:AZ)</f>
        <v>7700</v>
      </c>
    </row>
    <row r="131" spans="13:15">
      <c r="M131" t="s">
        <v>232</v>
      </c>
      <c r="N131">
        <f>COUNTIF('MAMATA UPDATE DATA'!H:H,'official Sheet'!M131)</f>
        <v>1</v>
      </c>
      <c r="O131">
        <f>SUMIF('MAMATA UPDATE DATA'!H:H,'official Sheet'!M131,'MAMATA UPDATE DATA'!AZ:AZ)</f>
        <v>1400</v>
      </c>
    </row>
    <row r="132" spans="13:15">
      <c r="M132" t="s">
        <v>233</v>
      </c>
      <c r="N132">
        <f>COUNTIF('MAMATA UPDATE DATA'!H:H,'official Sheet'!M132)</f>
        <v>1</v>
      </c>
      <c r="O132">
        <f>SUMIF('MAMATA UPDATE DATA'!H:H,'official Sheet'!M132,'MAMATA UPDATE DATA'!AZ:AZ)</f>
        <v>4600</v>
      </c>
    </row>
    <row r="133" spans="13:15">
      <c r="M133" t="s">
        <v>234</v>
      </c>
      <c r="N133">
        <f>COUNTIF('MAMATA UPDATE DATA'!H:H,'official Sheet'!M133)</f>
        <v>3</v>
      </c>
      <c r="O133">
        <f>SUMIF('MAMATA UPDATE DATA'!H:H,'official Sheet'!M133,'MAMATA UPDATE DATA'!AZ:AZ)</f>
        <v>16900</v>
      </c>
    </row>
    <row r="134" spans="13:15">
      <c r="M134" t="s">
        <v>235</v>
      </c>
      <c r="N134">
        <f>COUNTIF('MAMATA UPDATE DATA'!H:H,'official Sheet'!M134)</f>
        <v>1</v>
      </c>
      <c r="O134">
        <f>SUMIF('MAMATA UPDATE DATA'!H:H,'official Sheet'!M134,'MAMATA UPDATE DATA'!AZ:AZ)</f>
        <v>1200</v>
      </c>
    </row>
    <row r="135" spans="13:15">
      <c r="M135" t="s">
        <v>236</v>
      </c>
      <c r="N135">
        <f>COUNTIF('MAMATA UPDATE DATA'!H:H,'official Sheet'!M135)</f>
        <v>1</v>
      </c>
      <c r="O135">
        <f>SUMIF('MAMATA UPDATE DATA'!H:H,'official Sheet'!M135,'MAMATA UPDATE DATA'!AZ:AZ)</f>
        <v>6700</v>
      </c>
    </row>
    <row r="136" spans="13:15">
      <c r="M136" t="s">
        <v>237</v>
      </c>
      <c r="N136">
        <f>COUNTIF('MAMATA UPDATE DATA'!H:H,'official Sheet'!M136)</f>
        <v>6</v>
      </c>
      <c r="O136">
        <f>SUMIF('MAMATA UPDATE DATA'!H:H,'official Sheet'!M136,'MAMATA UPDATE DATA'!AZ:AZ)</f>
        <v>30800</v>
      </c>
    </row>
    <row r="137" spans="13:15">
      <c r="M137" t="s">
        <v>294</v>
      </c>
      <c r="N137">
        <f>COUNTIF('MAMATA UPDATE DATA'!H:H,'official Sheet'!M137)</f>
        <v>3</v>
      </c>
      <c r="O137">
        <f>SUMIF('MAMATA UPDATE DATA'!H:H,'official Sheet'!M137,'MAMATA UPDATE DATA'!AZ:AZ)</f>
        <v>10200</v>
      </c>
    </row>
    <row r="138" spans="13:15">
      <c r="M138" t="s">
        <v>239</v>
      </c>
      <c r="N138">
        <f>COUNTIF('MAMATA UPDATE DATA'!H:H,'official Sheet'!M138)</f>
        <v>3</v>
      </c>
      <c r="O138">
        <f>SUMIF('MAMATA UPDATE DATA'!H:H,'official Sheet'!M138,'MAMATA UPDATE DATA'!AZ:AZ)</f>
        <v>3600</v>
      </c>
    </row>
    <row r="139" spans="13:15">
      <c r="M139" t="s">
        <v>240</v>
      </c>
      <c r="N139">
        <f>COUNTIF('MAMATA UPDATE DATA'!H:H,'official Sheet'!M139)</f>
        <v>1</v>
      </c>
      <c r="O139">
        <f>SUMIF('MAMATA UPDATE DATA'!H:H,'official Sheet'!M139,'MAMATA UPDATE DATA'!AZ:AZ)</f>
        <v>2200</v>
      </c>
    </row>
    <row r="140" spans="13:15">
      <c r="M140" t="s">
        <v>241</v>
      </c>
      <c r="N140">
        <f>COUNTIF('MAMATA UPDATE DATA'!H:H,'official Sheet'!M140)</f>
        <v>6</v>
      </c>
      <c r="O140">
        <f>SUMIF('MAMATA UPDATE DATA'!H:H,'official Sheet'!M140,'MAMATA UPDATE DATA'!AZ:AZ)</f>
        <v>40500</v>
      </c>
    </row>
    <row r="141" spans="13:15">
      <c r="M141" t="s">
        <v>324</v>
      </c>
      <c r="N141">
        <f>COUNTIF('MAMATA UPDATE DATA'!H:H,'official Sheet'!M141)</f>
        <v>1</v>
      </c>
      <c r="O141">
        <f>SUMIF('MAMATA UPDATE DATA'!H:H,'official Sheet'!M141,'MAMATA UPDATE DATA'!AZ:AZ)</f>
        <v>5500</v>
      </c>
    </row>
    <row r="142" spans="13:15">
      <c r="M142" t="s">
        <v>243</v>
      </c>
      <c r="N142">
        <f>COUNTIF('MAMATA UPDATE DATA'!H:H,'official Sheet'!M142)</f>
        <v>3</v>
      </c>
      <c r="O142">
        <f>SUMIF('MAMATA UPDATE DATA'!H:H,'official Sheet'!M142,'MAMATA UPDATE DATA'!AZ:AZ)</f>
        <v>23600</v>
      </c>
    </row>
    <row r="143" spans="13:15">
      <c r="M143" t="s">
        <v>244</v>
      </c>
      <c r="N143">
        <f>COUNTIF('MAMATA UPDATE DATA'!H:H,'official Sheet'!M143)</f>
        <v>2</v>
      </c>
      <c r="O143">
        <f>SUMIF('MAMATA UPDATE DATA'!H:H,'official Sheet'!M143,'MAMATA UPDATE DATA'!AZ:AZ)</f>
        <v>18500</v>
      </c>
    </row>
    <row r="144" spans="13:15">
      <c r="M144" t="s">
        <v>245</v>
      </c>
      <c r="N144">
        <f>COUNTIF('MAMATA UPDATE DATA'!H:H,'official Sheet'!M144)</f>
        <v>2</v>
      </c>
      <c r="O144">
        <f>SUMIF('MAMATA UPDATE DATA'!H:H,'official Sheet'!M144,'MAMATA UPDATE DATA'!AZ:AZ)</f>
        <v>6400</v>
      </c>
    </row>
    <row r="145" spans="13:15">
      <c r="M145" t="s">
        <v>219</v>
      </c>
      <c r="N145">
        <f>COUNTIF('MAMATA UPDATE DATA'!H:H,'official Sheet'!M145)</f>
        <v>2</v>
      </c>
      <c r="O145">
        <f>SUMIF('MAMATA UPDATE DATA'!H:H,'official Sheet'!M145,'MAMATA UPDATE DATA'!AZ:AZ)</f>
        <v>7400</v>
      </c>
    </row>
    <row r="146" spans="13:15">
      <c r="M146" t="s">
        <v>246</v>
      </c>
      <c r="N146">
        <f>COUNTIF('MAMATA UPDATE DATA'!H:H,'official Sheet'!M146)</f>
        <v>1</v>
      </c>
      <c r="O146">
        <f>SUMIF('MAMATA UPDATE DATA'!H:H,'official Sheet'!M146,'MAMATA UPDATE DATA'!AZ:AZ)</f>
        <v>8700</v>
      </c>
    </row>
    <row r="147" spans="13:15">
      <c r="M147" t="s">
        <v>344</v>
      </c>
      <c r="N147">
        <f>COUNTIF('MAMATA UPDATE DATA'!H:H,'official Sheet'!M147)</f>
        <v>2</v>
      </c>
      <c r="O147">
        <f>SUMIF('MAMATA UPDATE DATA'!H:H,'official Sheet'!M147,'MAMATA UPDATE DATA'!AZ:AZ)</f>
        <v>4600</v>
      </c>
    </row>
    <row r="148" spans="13:15">
      <c r="M148" t="s">
        <v>248</v>
      </c>
      <c r="N148">
        <f>COUNTIF('MAMATA UPDATE DATA'!H:H,'official Sheet'!M148)</f>
        <v>1</v>
      </c>
      <c r="O148">
        <f>SUMIF('MAMATA UPDATE DATA'!H:H,'official Sheet'!M148,'MAMATA UPDATE DATA'!AZ:AZ)</f>
        <v>1800</v>
      </c>
    </row>
    <row r="149" spans="13:15">
      <c r="M149" t="s">
        <v>249</v>
      </c>
      <c r="N149">
        <f>COUNTIF('MAMATA UPDATE DATA'!H:H,'official Sheet'!M149)</f>
        <v>1</v>
      </c>
      <c r="O149">
        <f>SUMIF('MAMATA UPDATE DATA'!H:H,'official Sheet'!M149,'MAMATA UPDATE DATA'!AZ:AZ)</f>
        <v>5100</v>
      </c>
    </row>
    <row r="150" spans="13:15">
      <c r="M150" t="s">
        <v>250</v>
      </c>
      <c r="N150">
        <f>COUNTIF('MAMATA UPDATE DATA'!H:H,'official Sheet'!M150)</f>
        <v>2</v>
      </c>
      <c r="O150">
        <f>SUMIF('MAMATA UPDATE DATA'!H:H,'official Sheet'!M150,'MAMATA UPDATE DATA'!AZ:AZ)</f>
        <v>11100</v>
      </c>
    </row>
    <row r="151" spans="13:15">
      <c r="M151" t="s">
        <v>251</v>
      </c>
      <c r="N151">
        <f>COUNTIF('MAMATA UPDATE DATA'!H:H,'official Sheet'!M151)</f>
        <v>1</v>
      </c>
      <c r="O151">
        <f>SUMIF('MAMATA UPDATE DATA'!H:H,'official Sheet'!M151,'MAMATA UPDATE DATA'!AZ:AZ)</f>
        <v>9500</v>
      </c>
    </row>
    <row r="152" spans="13:15">
      <c r="M152" t="s">
        <v>252</v>
      </c>
      <c r="N152">
        <f>COUNTIF('MAMATA UPDATE DATA'!H:H,'official Sheet'!M152)</f>
        <v>1</v>
      </c>
      <c r="O152">
        <f>SUMIF('MAMATA UPDATE DATA'!H:H,'official Sheet'!M152,'MAMATA UPDATE DATA'!AZ:AZ)</f>
        <v>600</v>
      </c>
    </row>
    <row r="153" spans="13:15">
      <c r="M153" t="s">
        <v>253</v>
      </c>
      <c r="N153">
        <f>COUNTIF('MAMATA UPDATE DATA'!H:H,'official Sheet'!M153)</f>
        <v>1</v>
      </c>
      <c r="O153">
        <f>SUMIF('MAMATA UPDATE DATA'!H:H,'official Sheet'!M153,'MAMATA UPDATE DATA'!AZ:AZ)</f>
        <v>1700</v>
      </c>
    </row>
    <row r="154" spans="13:15">
      <c r="M154" t="s">
        <v>254</v>
      </c>
      <c r="N154">
        <f>COUNTIF('MAMATA UPDATE DATA'!H:H,'official Sheet'!M154)</f>
        <v>1</v>
      </c>
      <c r="O154">
        <f>SUMIF('MAMATA UPDATE DATA'!H:H,'official Sheet'!M154,'MAMATA UPDATE DATA'!AZ:AZ)</f>
        <v>6100</v>
      </c>
    </row>
    <row r="155" spans="13:15">
      <c r="M155" t="s">
        <v>255</v>
      </c>
      <c r="N155">
        <f>COUNTIF('MAMATA UPDATE DATA'!H:H,'official Sheet'!M155)</f>
        <v>2</v>
      </c>
      <c r="O155">
        <f>SUMIF('MAMATA UPDATE DATA'!H:H,'official Sheet'!M155,'MAMATA UPDATE DATA'!AZ:AZ)</f>
        <v>8800</v>
      </c>
    </row>
    <row r="156" spans="13:15">
      <c r="M156" t="s">
        <v>256</v>
      </c>
      <c r="N156">
        <f>COUNTIF('MAMATA UPDATE DATA'!H:H,'official Sheet'!M156)</f>
        <v>1</v>
      </c>
      <c r="O156">
        <f>SUMIF('MAMATA UPDATE DATA'!H:H,'official Sheet'!M156,'MAMATA UPDATE DATA'!AZ:AZ)</f>
        <v>9400</v>
      </c>
    </row>
    <row r="157" spans="13:15">
      <c r="M157" t="s">
        <v>257</v>
      </c>
      <c r="N157">
        <f>COUNTIF('MAMATA UPDATE DATA'!H:H,'official Sheet'!M157)</f>
        <v>1</v>
      </c>
      <c r="O157">
        <f>SUMIF('MAMATA UPDATE DATA'!H:H,'official Sheet'!M157,'MAMATA UPDATE DATA'!AZ:AZ)</f>
        <v>500</v>
      </c>
    </row>
    <row r="158" spans="13:15">
      <c r="M158" t="s">
        <v>258</v>
      </c>
      <c r="N158">
        <f>COUNTIF('MAMATA UPDATE DATA'!H:H,'official Sheet'!M158)</f>
        <v>1</v>
      </c>
      <c r="O158">
        <f>SUMIF('MAMATA UPDATE DATA'!H:H,'official Sheet'!M158,'MAMATA UPDATE DATA'!AZ:AZ)</f>
        <v>2700</v>
      </c>
    </row>
    <row r="159" spans="13:15">
      <c r="M159" t="s">
        <v>259</v>
      </c>
      <c r="N159">
        <f>COUNTIF('MAMATA UPDATE DATA'!H:H,'official Sheet'!M159)</f>
        <v>3</v>
      </c>
      <c r="O159">
        <f>SUMIF('MAMATA UPDATE DATA'!H:H,'official Sheet'!M159,'MAMATA UPDATE DATA'!AZ:AZ)</f>
        <v>18400</v>
      </c>
    </row>
    <row r="160" spans="13:15">
      <c r="M160" t="s">
        <v>260</v>
      </c>
      <c r="N160">
        <f>COUNTIF('MAMATA UPDATE DATA'!H:H,'official Sheet'!M160)</f>
        <v>7</v>
      </c>
      <c r="O160">
        <f>SUMIF('MAMATA UPDATE DATA'!H:H,'official Sheet'!M160,'MAMATA UPDATE DATA'!AZ:AZ)</f>
        <v>27100</v>
      </c>
    </row>
    <row r="161" spans="13:15">
      <c r="M161" t="s">
        <v>261</v>
      </c>
      <c r="N161">
        <f>COUNTIF('MAMATA UPDATE DATA'!H:H,'official Sheet'!M161)</f>
        <v>2</v>
      </c>
      <c r="O161">
        <f>SUMIF('MAMATA UPDATE DATA'!H:H,'official Sheet'!M161,'MAMATA UPDATE DATA'!AZ:AZ)</f>
        <v>700</v>
      </c>
    </row>
    <row r="162" spans="13:15">
      <c r="M162" t="s">
        <v>262</v>
      </c>
      <c r="N162">
        <f>COUNTIF('MAMATA UPDATE DATA'!H:H,'official Sheet'!M162)</f>
        <v>1</v>
      </c>
      <c r="O162">
        <f>SUMIF('MAMATA UPDATE DATA'!H:H,'official Sheet'!M162,'MAMATA UPDATE DATA'!AZ:AZ)</f>
        <v>1500</v>
      </c>
    </row>
    <row r="163" spans="13:15">
      <c r="M163" t="s">
        <v>264</v>
      </c>
      <c r="N163">
        <f>COUNTIF('MAMATA UPDATE DATA'!H:H,'official Sheet'!M163)</f>
        <v>2</v>
      </c>
      <c r="O163">
        <f>SUMIF('MAMATA UPDATE DATA'!H:H,'official Sheet'!M163,'MAMATA UPDATE DATA'!AZ:AZ)</f>
        <v>5100</v>
      </c>
    </row>
    <row r="164" spans="13:15">
      <c r="M164" t="s">
        <v>263</v>
      </c>
      <c r="N164">
        <f>COUNTIF('MAMATA UPDATE DATA'!H:H,'official Sheet'!M164)</f>
        <v>1</v>
      </c>
      <c r="O164">
        <f>SUMIF('MAMATA UPDATE DATA'!H:H,'official Sheet'!M164,'MAMATA UPDATE DATA'!AZ:AZ)</f>
        <v>8100</v>
      </c>
    </row>
    <row r="165" spans="13:15">
      <c r="M165" t="s">
        <v>265</v>
      </c>
      <c r="N165">
        <f>COUNTIF('MAMATA UPDATE DATA'!H:H,'official Sheet'!M165)</f>
        <v>1</v>
      </c>
      <c r="O165">
        <f>SUMIF('MAMATA UPDATE DATA'!H:H,'official Sheet'!M165,'MAMATA UPDATE DATA'!AZ:AZ)</f>
        <v>3600</v>
      </c>
    </row>
    <row r="166" spans="13:15">
      <c r="M166" t="s">
        <v>2279</v>
      </c>
      <c r="N166">
        <f>COUNTIF('MAMATA UPDATE DATA'!H:H,'official Sheet'!M166)</f>
        <v>1</v>
      </c>
      <c r="O166">
        <f>SUMIF('MAMATA UPDATE DATA'!H:H,'official Sheet'!M166,'MAMATA UPDATE DATA'!AZ:AZ)</f>
        <v>8000</v>
      </c>
    </row>
    <row r="167" spans="13:15">
      <c r="M167" t="s">
        <v>266</v>
      </c>
      <c r="N167">
        <f>COUNTIF('MAMATA UPDATE DATA'!H:H,'official Sheet'!M167)</f>
        <v>2</v>
      </c>
      <c r="O167">
        <f>SUMIF('MAMATA UPDATE DATA'!H:H,'official Sheet'!M167,'MAMATA UPDATE DATA'!AZ:AZ)</f>
        <v>11100</v>
      </c>
    </row>
    <row r="168" spans="13:15">
      <c r="M168" t="s">
        <v>267</v>
      </c>
      <c r="N168">
        <f>COUNTIF('MAMATA UPDATE DATA'!H:H,'official Sheet'!M168)</f>
        <v>2</v>
      </c>
      <c r="O168">
        <f>SUMIF('MAMATA UPDATE DATA'!H:H,'official Sheet'!M168,'MAMATA UPDATE DATA'!AZ:AZ)</f>
        <v>3500</v>
      </c>
    </row>
    <row r="169" spans="13:15">
      <c r="M169" t="s">
        <v>268</v>
      </c>
      <c r="N169">
        <f>COUNTIF('MAMATA UPDATE DATA'!H:H,'official Sheet'!M169)</f>
        <v>1</v>
      </c>
      <c r="O169">
        <f>SUMIF('MAMATA UPDATE DATA'!H:H,'official Sheet'!M169,'MAMATA UPDATE DATA'!AZ:AZ)</f>
        <v>4500</v>
      </c>
    </row>
    <row r="170" spans="13:15">
      <c r="M170" t="s">
        <v>269</v>
      </c>
      <c r="N170">
        <f>COUNTIF('MAMATA UPDATE DATA'!H:H,'official Sheet'!M170)</f>
        <v>1</v>
      </c>
      <c r="O170">
        <f>SUMIF('MAMATA UPDATE DATA'!H:H,'official Sheet'!M170,'MAMATA UPDATE DATA'!AZ:AZ)</f>
        <v>7800</v>
      </c>
    </row>
    <row r="171" spans="13:15">
      <c r="M171" t="s">
        <v>270</v>
      </c>
      <c r="N171">
        <f>COUNTIF('MAMATA UPDATE DATA'!H:H,'official Sheet'!M171)</f>
        <v>1</v>
      </c>
      <c r="O171">
        <f>SUMIF('MAMATA UPDATE DATA'!H:H,'official Sheet'!M171,'MAMATA UPDATE DATA'!AZ:AZ)</f>
        <v>8900</v>
      </c>
    </row>
    <row r="172" spans="13:15">
      <c r="M172" t="s">
        <v>271</v>
      </c>
      <c r="N172">
        <f>COUNTIF('MAMATA UPDATE DATA'!H:H,'official Sheet'!M172)</f>
        <v>2</v>
      </c>
      <c r="O172">
        <f>SUMIF('MAMATA UPDATE DATA'!H:H,'official Sheet'!M172,'MAMATA UPDATE DATA'!AZ:AZ)</f>
        <v>8300</v>
      </c>
    </row>
    <row r="173" spans="13:15">
      <c r="M173" t="s">
        <v>272</v>
      </c>
      <c r="N173">
        <f>COUNTIF('MAMATA UPDATE DATA'!H:H,'official Sheet'!M173)</f>
        <v>3</v>
      </c>
      <c r="O173">
        <f>SUMIF('MAMATA UPDATE DATA'!H:H,'official Sheet'!M173,'MAMATA UPDATE DATA'!AZ:AZ)</f>
        <v>20800</v>
      </c>
    </row>
    <row r="174" spans="13:15">
      <c r="M174" t="s">
        <v>117</v>
      </c>
      <c r="N174">
        <f>COUNTIF('MAMATA UPDATE DATA'!H:H,'official Sheet'!M174)</f>
        <v>2</v>
      </c>
      <c r="O174">
        <f>SUMIF('MAMATA UPDATE DATA'!H:H,'official Sheet'!M174,'MAMATA UPDATE DATA'!AZ:AZ)</f>
        <v>16800</v>
      </c>
    </row>
    <row r="175" spans="13:15">
      <c r="M175" t="s">
        <v>274</v>
      </c>
      <c r="N175">
        <f>COUNTIF('MAMATA UPDATE DATA'!H:H,'official Sheet'!M175)</f>
        <v>1</v>
      </c>
      <c r="O175">
        <f>SUMIF('MAMATA UPDATE DATA'!H:H,'official Sheet'!M175,'MAMATA UPDATE DATA'!AZ:AZ)</f>
        <v>1000</v>
      </c>
    </row>
    <row r="176" spans="13:15">
      <c r="M176" t="s">
        <v>275</v>
      </c>
      <c r="N176">
        <f>COUNTIF('MAMATA UPDATE DATA'!H:H,'official Sheet'!M176)</f>
        <v>1</v>
      </c>
      <c r="O176">
        <f>SUMIF('MAMATA UPDATE DATA'!H:H,'official Sheet'!M176,'MAMATA UPDATE DATA'!AZ:AZ)</f>
        <v>2100</v>
      </c>
    </row>
    <row r="177" spans="13:15">
      <c r="M177" t="s">
        <v>276</v>
      </c>
      <c r="N177">
        <f>COUNTIF('MAMATA UPDATE DATA'!H:H,'official Sheet'!M177)</f>
        <v>1</v>
      </c>
      <c r="O177">
        <f>SUMIF('MAMATA UPDATE DATA'!H:H,'official Sheet'!M177,'MAMATA UPDATE DATA'!AZ:AZ)</f>
        <v>4300</v>
      </c>
    </row>
    <row r="178" spans="13:15">
      <c r="M178" t="s">
        <v>277</v>
      </c>
      <c r="N178">
        <f>COUNTIF('MAMATA UPDATE DATA'!H:H,'official Sheet'!M178)</f>
        <v>2</v>
      </c>
      <c r="O178">
        <f>SUMIF('MAMATA UPDATE DATA'!H:H,'official Sheet'!M178,'MAMATA UPDATE DATA'!AZ:AZ)</f>
        <v>5600</v>
      </c>
    </row>
    <row r="179" spans="13:15">
      <c r="M179" t="s">
        <v>278</v>
      </c>
      <c r="N179">
        <f>COUNTIF('MAMATA UPDATE DATA'!H:H,'official Sheet'!M179)</f>
        <v>1</v>
      </c>
      <c r="O179">
        <f>SUMIF('MAMATA UPDATE DATA'!H:H,'official Sheet'!M179,'MAMATA UPDATE DATA'!AZ:AZ)</f>
        <v>6500</v>
      </c>
    </row>
    <row r="180" spans="13:15">
      <c r="M180" t="s">
        <v>273</v>
      </c>
      <c r="N180">
        <f>COUNTIF('MAMATA UPDATE DATA'!H:H,'official Sheet'!M180)</f>
        <v>1</v>
      </c>
      <c r="O180">
        <f>SUMIF('MAMATA UPDATE DATA'!H:H,'official Sheet'!M180,'MAMATA UPDATE DATA'!AZ:AZ)</f>
        <v>7600</v>
      </c>
    </row>
    <row r="181" spans="13:15">
      <c r="M181" t="s">
        <v>279</v>
      </c>
      <c r="N181">
        <f>COUNTIF('MAMATA UPDATE DATA'!H:H,'official Sheet'!M181)</f>
        <v>2</v>
      </c>
      <c r="O181">
        <f>SUMIF('MAMATA UPDATE DATA'!H:H,'official Sheet'!M181,'MAMATA UPDATE DATA'!AZ:AZ)</f>
        <v>9400</v>
      </c>
    </row>
    <row r="182" spans="13:15">
      <c r="M182" t="s">
        <v>280</v>
      </c>
      <c r="N182">
        <f>COUNTIF('MAMATA UPDATE DATA'!H:H,'official Sheet'!M182)</f>
        <v>1</v>
      </c>
      <c r="O182">
        <f>SUMIF('MAMATA UPDATE DATA'!H:H,'official Sheet'!M182,'MAMATA UPDATE DATA'!AZ:AZ)</f>
        <v>5300</v>
      </c>
    </row>
    <row r="183" spans="13:15">
      <c r="M183" t="s">
        <v>281</v>
      </c>
      <c r="N183">
        <f>COUNTIF('MAMATA UPDATE DATA'!H:H,'official Sheet'!M183)</f>
        <v>2</v>
      </c>
      <c r="O183">
        <f>SUMIF('MAMATA UPDATE DATA'!H:H,'official Sheet'!M183,'MAMATA UPDATE DATA'!AZ:AZ)</f>
        <v>13700</v>
      </c>
    </row>
    <row r="184" spans="13:15">
      <c r="M184" t="s">
        <v>282</v>
      </c>
      <c r="N184">
        <f>COUNTIF('MAMATA UPDATE DATA'!H:H,'official Sheet'!M184)</f>
        <v>2</v>
      </c>
      <c r="O184">
        <f>SUMIF('MAMATA UPDATE DATA'!H:H,'official Sheet'!M184,'MAMATA UPDATE DATA'!AZ:AZ)</f>
        <v>17000</v>
      </c>
    </row>
    <row r="185" spans="13:15">
      <c r="M185" t="s">
        <v>283</v>
      </c>
      <c r="N185">
        <f>COUNTIF('MAMATA UPDATE DATA'!H:H,'official Sheet'!M185)</f>
        <v>2</v>
      </c>
      <c r="O185">
        <f>SUMIF('MAMATA UPDATE DATA'!H:H,'official Sheet'!M185,'MAMATA UPDATE DATA'!AZ:AZ)</f>
        <v>12500</v>
      </c>
    </row>
    <row r="186" spans="13:15">
      <c r="M186" t="s">
        <v>284</v>
      </c>
      <c r="N186">
        <f>COUNTIF('MAMATA UPDATE DATA'!H:H,'official Sheet'!M186)</f>
        <v>2</v>
      </c>
      <c r="O186">
        <f>SUMIF('MAMATA UPDATE DATA'!H:H,'official Sheet'!M186,'MAMATA UPDATE DATA'!AZ:AZ)</f>
        <v>5900</v>
      </c>
    </row>
    <row r="187" spans="13:15">
      <c r="M187" t="s">
        <v>285</v>
      </c>
      <c r="N187">
        <f>COUNTIF('MAMATA UPDATE DATA'!H:H,'official Sheet'!M187)</f>
        <v>2</v>
      </c>
      <c r="O187">
        <f>SUMIF('MAMATA UPDATE DATA'!H:H,'official Sheet'!M187,'MAMATA UPDATE DATA'!AZ:AZ)</f>
        <v>14600</v>
      </c>
    </row>
    <row r="188" spans="13:15">
      <c r="M188" t="s">
        <v>286</v>
      </c>
      <c r="N188">
        <f>COUNTIF('MAMATA UPDATE DATA'!H:H,'official Sheet'!M188)</f>
        <v>2</v>
      </c>
      <c r="O188">
        <f>SUMIF('MAMATA UPDATE DATA'!H:H,'official Sheet'!M188,'MAMATA UPDATE DATA'!AZ:AZ)</f>
        <v>3400</v>
      </c>
    </row>
    <row r="189" spans="13:15">
      <c r="M189" t="s">
        <v>287</v>
      </c>
      <c r="N189">
        <f>COUNTIF('MAMATA UPDATE DATA'!H:H,'official Sheet'!M189)</f>
        <v>1</v>
      </c>
      <c r="O189">
        <f>SUMIF('MAMATA UPDATE DATA'!H:H,'official Sheet'!M189,'MAMATA UPDATE DATA'!AZ:AZ)</f>
        <v>1700</v>
      </c>
    </row>
    <row r="190" spans="13:15">
      <c r="M190" t="s">
        <v>338</v>
      </c>
      <c r="N190">
        <f>COUNTIF('MAMATA UPDATE DATA'!H:H,'official Sheet'!M190)</f>
        <v>2</v>
      </c>
      <c r="O190">
        <f>SUMIF('MAMATA UPDATE DATA'!H:H,'official Sheet'!M190,'MAMATA UPDATE DATA'!AZ:AZ)</f>
        <v>8700</v>
      </c>
    </row>
    <row r="191" spans="13:15">
      <c r="M191" t="s">
        <v>288</v>
      </c>
      <c r="N191">
        <f>COUNTIF('MAMATA UPDATE DATA'!H:H,'official Sheet'!M191)</f>
        <v>1</v>
      </c>
      <c r="O191">
        <f>SUMIF('MAMATA UPDATE DATA'!H:H,'official Sheet'!M191,'MAMATA UPDATE DATA'!AZ:AZ)</f>
        <v>9200</v>
      </c>
    </row>
    <row r="192" spans="13:15">
      <c r="M192" t="s">
        <v>289</v>
      </c>
      <c r="N192">
        <f>COUNTIF('MAMATA UPDATE DATA'!H:H,'official Sheet'!M192)</f>
        <v>1</v>
      </c>
      <c r="O192">
        <f>SUMIF('MAMATA UPDATE DATA'!H:H,'official Sheet'!M192,'MAMATA UPDATE DATA'!AZ:AZ)</f>
        <v>300</v>
      </c>
    </row>
    <row r="193" spans="13:15">
      <c r="M193" t="s">
        <v>290</v>
      </c>
      <c r="N193">
        <f>COUNTIF('MAMATA UPDATE DATA'!H:H,'official Sheet'!M193)</f>
        <v>1</v>
      </c>
      <c r="O193">
        <f>SUMIF('MAMATA UPDATE DATA'!H:H,'official Sheet'!M193,'MAMATA UPDATE DATA'!AZ:AZ)</f>
        <v>1400</v>
      </c>
    </row>
    <row r="194" spans="13:15">
      <c r="M194" t="s">
        <v>291</v>
      </c>
      <c r="N194">
        <f>COUNTIF('MAMATA UPDATE DATA'!H:H,'official Sheet'!M194)</f>
        <v>2</v>
      </c>
      <c r="O194">
        <f>SUMIF('MAMATA UPDATE DATA'!H:H,'official Sheet'!M194,'MAMATA UPDATE DATA'!AZ:AZ)</f>
        <v>6000</v>
      </c>
    </row>
    <row r="195" spans="13:15">
      <c r="M195" t="s">
        <v>292</v>
      </c>
      <c r="N195">
        <f>COUNTIF('MAMATA UPDATE DATA'!H:H,'official Sheet'!M195)</f>
        <v>1</v>
      </c>
      <c r="O195">
        <f>SUMIF('MAMATA UPDATE DATA'!H:H,'official Sheet'!M195,'MAMATA UPDATE DATA'!AZ:AZ)</f>
        <v>5800</v>
      </c>
    </row>
    <row r="196" spans="13:15">
      <c r="M196" t="s">
        <v>293</v>
      </c>
      <c r="N196">
        <f>COUNTIF('MAMATA UPDATE DATA'!H:H,'official Sheet'!M196)</f>
        <v>2</v>
      </c>
      <c r="O196">
        <f>SUMIF('MAMATA UPDATE DATA'!H:H,'official Sheet'!M196,'MAMATA UPDATE DATA'!AZ:AZ)</f>
        <v>8100</v>
      </c>
    </row>
    <row r="197" spans="13:15">
      <c r="M197" t="s">
        <v>295</v>
      </c>
      <c r="N197">
        <f>COUNTIF('MAMATA UPDATE DATA'!H:H,'official Sheet'!M197)</f>
        <v>1</v>
      </c>
      <c r="O197">
        <f>SUMIF('MAMATA UPDATE DATA'!H:H,'official Sheet'!M197,'MAMATA UPDATE DATA'!AZ:AZ)</f>
        <v>2300</v>
      </c>
    </row>
    <row r="198" spans="13:15">
      <c r="M198" t="s">
        <v>296</v>
      </c>
      <c r="N198">
        <f>COUNTIF('MAMATA UPDATE DATA'!H:H,'official Sheet'!M198)</f>
        <v>0</v>
      </c>
      <c r="O198">
        <f>SUMIF('MAMATA UPDATE DATA'!H:H,'official Sheet'!M198,'MAMATA UPDATE DATA'!AZ:AZ)</f>
        <v>0</v>
      </c>
    </row>
    <row r="199" spans="13:15">
      <c r="M199" t="s">
        <v>116</v>
      </c>
      <c r="N199">
        <f>COUNTIF('MAMATA UPDATE DATA'!H:H,'official Sheet'!M199)</f>
        <v>0</v>
      </c>
      <c r="O199">
        <f>SUMIF('MAMATA UPDATE DATA'!H:H,'official Sheet'!M199,'MAMATA UPDATE DATA'!AZ:AZ)</f>
        <v>0</v>
      </c>
    </row>
    <row r="200" spans="13:15">
      <c r="M200" t="s">
        <v>345</v>
      </c>
      <c r="N200">
        <f>COUNTIF('MAMATA UPDATE DATA'!H:H,'official Sheet'!M200)</f>
        <v>0</v>
      </c>
      <c r="O200">
        <f>SUMIF('MAMATA UPDATE DATA'!H:H,'official Sheet'!M200,'MAMATA UPDATE DATA'!AZ:AZ)</f>
        <v>0</v>
      </c>
    </row>
    <row r="201" spans="13:15">
      <c r="M201" t="s">
        <v>297</v>
      </c>
      <c r="N201">
        <f>COUNTIF('MAMATA UPDATE DATA'!H:H,'official Sheet'!M201)</f>
        <v>0</v>
      </c>
      <c r="O201">
        <f>SUMIF('MAMATA UPDATE DATA'!H:H,'official Sheet'!M201,'MAMATA UPDATE DATA'!AZ:AZ)</f>
        <v>0</v>
      </c>
    </row>
    <row r="202" spans="13:15">
      <c r="M202" t="s">
        <v>334</v>
      </c>
      <c r="N202">
        <f>COUNTIF('MAMATA UPDATE DATA'!H:H,'official Sheet'!M202)</f>
        <v>0</v>
      </c>
      <c r="O202">
        <f>SUMIF('MAMATA UPDATE DATA'!H:H,'official Sheet'!M202,'MAMATA UPDATE DATA'!AZ:AZ)</f>
        <v>0</v>
      </c>
    </row>
    <row r="203" spans="13:15">
      <c r="M203" t="s">
        <v>298</v>
      </c>
      <c r="N203">
        <f>COUNTIF('MAMATA UPDATE DATA'!H:H,'official Sheet'!M203)</f>
        <v>0</v>
      </c>
      <c r="O203">
        <f>SUMIF('MAMATA UPDATE DATA'!H:H,'official Sheet'!M203,'MAMATA UPDATE DATA'!AZ:AZ)</f>
        <v>0</v>
      </c>
    </row>
    <row r="204" spans="13:15">
      <c r="M204" t="s">
        <v>299</v>
      </c>
      <c r="N204">
        <f>COUNTIF('MAMATA UPDATE DATA'!H:H,'official Sheet'!M204)</f>
        <v>0</v>
      </c>
      <c r="O204">
        <f>SUMIF('MAMATA UPDATE DATA'!H:H,'official Sheet'!M204,'MAMATA UPDATE DATA'!AZ:AZ)</f>
        <v>0</v>
      </c>
    </row>
    <row r="205" spans="13:15">
      <c r="M205" t="s">
        <v>300</v>
      </c>
      <c r="N205">
        <f>COUNTIF('MAMATA UPDATE DATA'!H:H,'official Sheet'!M205)</f>
        <v>0</v>
      </c>
      <c r="O205">
        <f>SUMIF('MAMATA UPDATE DATA'!H:H,'official Sheet'!M205,'MAMATA UPDATE DATA'!AZ:AZ)</f>
        <v>0</v>
      </c>
    </row>
    <row r="206" spans="13:15">
      <c r="M206" t="s">
        <v>314</v>
      </c>
      <c r="N206">
        <f>COUNTIF('MAMATA UPDATE DATA'!H:H,'official Sheet'!M206)</f>
        <v>0</v>
      </c>
      <c r="O206">
        <f>SUMIF('MAMATA UPDATE DATA'!H:H,'official Sheet'!M206,'MAMATA UPDATE DATA'!AZ:AZ)</f>
        <v>0</v>
      </c>
    </row>
    <row r="207" spans="13:15">
      <c r="M207" t="s">
        <v>301</v>
      </c>
      <c r="N207">
        <f>COUNTIF('MAMATA UPDATE DATA'!H:H,'official Sheet'!M207)</f>
        <v>0</v>
      </c>
      <c r="O207">
        <f>SUMIF('MAMATA UPDATE DATA'!H:H,'official Sheet'!M207,'MAMATA UPDATE DATA'!AZ:AZ)</f>
        <v>0</v>
      </c>
    </row>
    <row r="208" spans="13:15">
      <c r="M208" t="s">
        <v>341</v>
      </c>
      <c r="N208">
        <f>COUNTIF('MAMATA UPDATE DATA'!H:H,'official Sheet'!M208)</f>
        <v>0</v>
      </c>
      <c r="O208">
        <f>SUMIF('MAMATA UPDATE DATA'!H:H,'official Sheet'!M208,'MAMATA UPDATE DATA'!AZ:AZ)</f>
        <v>0</v>
      </c>
    </row>
    <row r="209" spans="13:15">
      <c r="M209" t="s">
        <v>302</v>
      </c>
      <c r="N209">
        <f>COUNTIF('MAMATA UPDATE DATA'!H:H,'official Sheet'!M209)</f>
        <v>0</v>
      </c>
      <c r="O209">
        <f>SUMIF('MAMATA UPDATE DATA'!H:H,'official Sheet'!M209,'MAMATA UPDATE DATA'!AZ:AZ)</f>
        <v>0</v>
      </c>
    </row>
    <row r="210" spans="13:15">
      <c r="M210" t="s">
        <v>303</v>
      </c>
      <c r="N210">
        <f>COUNTIF('MAMATA UPDATE DATA'!H:H,'official Sheet'!M210)</f>
        <v>0</v>
      </c>
      <c r="O210">
        <f>SUMIF('MAMATA UPDATE DATA'!H:H,'official Sheet'!M210,'MAMATA UPDATE DATA'!AZ:AZ)</f>
        <v>0</v>
      </c>
    </row>
    <row r="211" spans="13:15">
      <c r="M211" t="s">
        <v>2280</v>
      </c>
      <c r="N211">
        <f>COUNTIF('MAMATA UPDATE DATA'!H:H,'official Sheet'!M211)</f>
        <v>0</v>
      </c>
      <c r="O211">
        <f>SUMIF('MAMATA UPDATE DATA'!H:H,'official Sheet'!M211,'MAMATA UPDATE DATA'!AZ:AZ)</f>
        <v>0</v>
      </c>
    </row>
    <row r="212" spans="13:15">
      <c r="M212" t="s">
        <v>238</v>
      </c>
      <c r="N212">
        <f>COUNTIF('MAMATA UPDATE DATA'!H:H,'official Sheet'!M212)</f>
        <v>0</v>
      </c>
      <c r="O212">
        <f>SUMIF('MAMATA UPDATE DATA'!H:H,'official Sheet'!M212,'MAMATA UPDATE DATA'!AZ:AZ)</f>
        <v>0</v>
      </c>
    </row>
    <row r="213" spans="13:15">
      <c r="M213" t="s">
        <v>304</v>
      </c>
      <c r="N213">
        <f>COUNTIF('MAMATA UPDATE DATA'!H:H,'official Sheet'!M213)</f>
        <v>0</v>
      </c>
      <c r="O213">
        <f>SUMIF('MAMATA UPDATE DATA'!H:H,'official Sheet'!M213,'MAMATA UPDATE DATA'!AZ:AZ)</f>
        <v>0</v>
      </c>
    </row>
    <row r="214" spans="13:15">
      <c r="M214" t="s">
        <v>305</v>
      </c>
      <c r="N214">
        <f>COUNTIF('MAMATA UPDATE DATA'!H:H,'official Sheet'!M214)</f>
        <v>0</v>
      </c>
      <c r="O214">
        <f>SUMIF('MAMATA UPDATE DATA'!H:H,'official Sheet'!M214,'MAMATA UPDATE DATA'!AZ:AZ)</f>
        <v>0</v>
      </c>
    </row>
    <row r="215" spans="13:15">
      <c r="M215" t="s">
        <v>306</v>
      </c>
      <c r="N215">
        <f>COUNTIF('MAMATA UPDATE DATA'!H:H,'official Sheet'!M215)</f>
        <v>0</v>
      </c>
      <c r="O215">
        <f>SUMIF('MAMATA UPDATE DATA'!H:H,'official Sheet'!M215,'MAMATA UPDATE DATA'!AZ:AZ)</f>
        <v>0</v>
      </c>
    </row>
    <row r="216" spans="13:15">
      <c r="M216" t="s">
        <v>37</v>
      </c>
      <c r="N216">
        <f>COUNTIF('MAMATA UPDATE DATA'!H:H,'official Sheet'!M216)</f>
        <v>0</v>
      </c>
      <c r="O216">
        <f>SUMIF('MAMATA UPDATE DATA'!H:H,'official Sheet'!M216,'MAMATA UPDATE DATA'!AZ:AZ)</f>
        <v>0</v>
      </c>
    </row>
    <row r="217" spans="13:15">
      <c r="M217" t="s">
        <v>329</v>
      </c>
      <c r="N217">
        <f>COUNTIF('MAMATA UPDATE DATA'!H:H,'official Sheet'!M217)</f>
        <v>0</v>
      </c>
      <c r="O217">
        <f>SUMIF('MAMATA UPDATE DATA'!H:H,'official Sheet'!M217,'MAMATA UPDATE DATA'!AZ:AZ)</f>
        <v>0</v>
      </c>
    </row>
    <row r="218" spans="13:15">
      <c r="M218" t="s">
        <v>307</v>
      </c>
      <c r="N218">
        <f>COUNTIF('MAMATA UPDATE DATA'!H:H,'official Sheet'!M218)</f>
        <v>0</v>
      </c>
      <c r="O218">
        <f>SUMIF('MAMATA UPDATE DATA'!H:H,'official Sheet'!M218,'MAMATA UPDATE DATA'!AZ:AZ)</f>
        <v>0</v>
      </c>
    </row>
    <row r="219" spans="13:15">
      <c r="M219" t="s">
        <v>308</v>
      </c>
      <c r="N219">
        <f>COUNTIF('MAMATA UPDATE DATA'!H:H,'official Sheet'!M219)</f>
        <v>0</v>
      </c>
      <c r="O219">
        <f>SUMIF('MAMATA UPDATE DATA'!H:H,'official Sheet'!M219,'MAMATA UPDATE DATA'!AZ:AZ)</f>
        <v>0</v>
      </c>
    </row>
    <row r="220" spans="13:15">
      <c r="M220" t="s">
        <v>309</v>
      </c>
      <c r="N220">
        <f>COUNTIF('MAMATA UPDATE DATA'!H:H,'official Sheet'!M220)</f>
        <v>0</v>
      </c>
      <c r="O220">
        <f>SUMIF('MAMATA UPDATE DATA'!H:H,'official Sheet'!M220,'MAMATA UPDATE DATA'!AZ:AZ)</f>
        <v>0</v>
      </c>
    </row>
    <row r="221" spans="13:15">
      <c r="M221" t="s">
        <v>310</v>
      </c>
      <c r="N221">
        <f>COUNTIF('MAMATA UPDATE DATA'!H:H,'official Sheet'!M221)</f>
        <v>0</v>
      </c>
      <c r="O221">
        <f>SUMIF('MAMATA UPDATE DATA'!H:H,'official Sheet'!M221,'MAMATA UPDATE DATA'!AZ:AZ)</f>
        <v>0</v>
      </c>
    </row>
    <row r="222" spans="13:15">
      <c r="M222" t="s">
        <v>311</v>
      </c>
      <c r="N222">
        <f>COUNTIF('MAMATA UPDATE DATA'!H:H,'official Sheet'!M222)</f>
        <v>0</v>
      </c>
      <c r="O222">
        <f>SUMIF('MAMATA UPDATE DATA'!H:H,'official Sheet'!M222,'MAMATA UPDATE DATA'!AZ:AZ)</f>
        <v>0</v>
      </c>
    </row>
    <row r="223" spans="13:15">
      <c r="M223" t="s">
        <v>145</v>
      </c>
      <c r="N223">
        <f>COUNTIF('MAMATA UPDATE DATA'!H:H,'official Sheet'!M223)</f>
        <v>0</v>
      </c>
      <c r="O223">
        <f>SUMIF('MAMATA UPDATE DATA'!H:H,'official Sheet'!M223,'MAMATA UPDATE DATA'!AZ:AZ)</f>
        <v>0</v>
      </c>
    </row>
    <row r="224" spans="13:15">
      <c r="M224" t="s">
        <v>315</v>
      </c>
      <c r="N224">
        <f>COUNTIF('MAMATA UPDATE DATA'!H:H,'official Sheet'!M224)</f>
        <v>0</v>
      </c>
      <c r="O224">
        <f>SUMIF('MAMATA UPDATE DATA'!H:H,'official Sheet'!M224,'MAMATA UPDATE DATA'!AZ:AZ)</f>
        <v>0</v>
      </c>
    </row>
    <row r="225" spans="13:15">
      <c r="M225" t="s">
        <v>316</v>
      </c>
      <c r="N225">
        <f>COUNTIF('MAMATA UPDATE DATA'!H:H,'official Sheet'!M225)</f>
        <v>0</v>
      </c>
      <c r="O225">
        <f>SUMIF('MAMATA UPDATE DATA'!H:H,'official Sheet'!M225,'MAMATA UPDATE DATA'!AZ:AZ)</f>
        <v>0</v>
      </c>
    </row>
    <row r="226" spans="13:15">
      <c r="M226" t="s">
        <v>317</v>
      </c>
      <c r="N226">
        <f>COUNTIF('MAMATA UPDATE DATA'!H:H,'official Sheet'!M226)</f>
        <v>0</v>
      </c>
      <c r="O226">
        <f>SUMIF('MAMATA UPDATE DATA'!H:H,'official Sheet'!M226,'MAMATA UPDATE DATA'!AZ:AZ)</f>
        <v>0</v>
      </c>
    </row>
    <row r="227" spans="13:15">
      <c r="M227" t="s">
        <v>318</v>
      </c>
      <c r="N227">
        <f>COUNTIF('MAMATA UPDATE DATA'!H:H,'official Sheet'!M227)</f>
        <v>0</v>
      </c>
      <c r="O227">
        <f>SUMIF('MAMATA UPDATE DATA'!H:H,'official Sheet'!M227,'MAMATA UPDATE DATA'!AZ:AZ)</f>
        <v>0</v>
      </c>
    </row>
    <row r="228" spans="13:15">
      <c r="M228" t="s">
        <v>319</v>
      </c>
      <c r="N228">
        <f>COUNTIF('MAMATA UPDATE DATA'!H:H,'official Sheet'!M228)</f>
        <v>0</v>
      </c>
      <c r="O228">
        <f>SUMIF('MAMATA UPDATE DATA'!H:H,'official Sheet'!M228,'MAMATA UPDATE DATA'!AZ:AZ)</f>
        <v>0</v>
      </c>
    </row>
    <row r="229" spans="13:15">
      <c r="M229" t="s">
        <v>320</v>
      </c>
      <c r="N229">
        <f>COUNTIF('MAMATA UPDATE DATA'!H:H,'official Sheet'!M229)</f>
        <v>0</v>
      </c>
      <c r="O229">
        <f>SUMIF('MAMATA UPDATE DATA'!H:H,'official Sheet'!M229,'MAMATA UPDATE DATA'!AZ:AZ)</f>
        <v>0</v>
      </c>
    </row>
    <row r="230" spans="13:15">
      <c r="M230" t="s">
        <v>321</v>
      </c>
      <c r="N230">
        <f>COUNTIF('MAMATA UPDATE DATA'!H:H,'official Sheet'!M230)</f>
        <v>0</v>
      </c>
      <c r="O230">
        <f>SUMIF('MAMATA UPDATE DATA'!H:H,'official Sheet'!M230,'MAMATA UPDATE DATA'!AZ:AZ)</f>
        <v>0</v>
      </c>
    </row>
    <row r="231" spans="13:15">
      <c r="M231" t="s">
        <v>2406</v>
      </c>
      <c r="N231">
        <f>COUNTIF('MAMATA UPDATE DATA'!H:H,'official Sheet'!M231)</f>
        <v>0</v>
      </c>
      <c r="O231">
        <f>SUMIF('MAMATA UPDATE DATA'!H:H,'official Sheet'!M231,'MAMATA UPDATE DATA'!AZ:AZ)</f>
        <v>0</v>
      </c>
    </row>
    <row r="232" spans="13:15">
      <c r="M232" t="s">
        <v>323</v>
      </c>
      <c r="N232">
        <f>COUNTIF('MAMATA UPDATE DATA'!H:H,'official Sheet'!M232)</f>
        <v>0</v>
      </c>
      <c r="O232">
        <f>SUMIF('MAMATA UPDATE DATA'!H:H,'official Sheet'!M232,'MAMATA UPDATE DATA'!AZ:AZ)</f>
        <v>0</v>
      </c>
    </row>
    <row r="233" spans="13:15">
      <c r="M233" t="s">
        <v>333</v>
      </c>
      <c r="N233">
        <f>COUNTIF('MAMATA UPDATE DATA'!H:H,'official Sheet'!M233)</f>
        <v>0</v>
      </c>
      <c r="O233">
        <f>SUMIF('MAMATA UPDATE DATA'!H:H,'official Sheet'!M233,'MAMATA UPDATE DATA'!AZ:AZ)</f>
        <v>0</v>
      </c>
    </row>
    <row r="234" spans="13:15">
      <c r="M234" t="s">
        <v>348</v>
      </c>
      <c r="N234">
        <f>COUNTIF('MAMATA UPDATE DATA'!H:H,'official Sheet'!M234)</f>
        <v>0</v>
      </c>
      <c r="O234">
        <f>SUMIF('MAMATA UPDATE DATA'!H:H,'official Sheet'!M234,'MAMATA UPDATE DATA'!AZ:AZ)</f>
        <v>0</v>
      </c>
    </row>
    <row r="235" spans="13:15">
      <c r="M235" t="s">
        <v>326</v>
      </c>
      <c r="N235">
        <f>COUNTIF('MAMATA UPDATE DATA'!H:H,'official Sheet'!M235)</f>
        <v>0</v>
      </c>
      <c r="O235">
        <f>SUMIF('MAMATA UPDATE DATA'!H:H,'official Sheet'!M235,'MAMATA UPDATE DATA'!AZ:AZ)</f>
        <v>0</v>
      </c>
    </row>
    <row r="236" spans="13:15">
      <c r="M236" t="s">
        <v>242</v>
      </c>
      <c r="N236">
        <f>COUNTIF('MAMATA UPDATE DATA'!H:H,'official Sheet'!M236)</f>
        <v>0</v>
      </c>
      <c r="O236">
        <f>SUMIF('MAMATA UPDATE DATA'!H:H,'official Sheet'!M236,'MAMATA UPDATE DATA'!AZ:AZ)</f>
        <v>0</v>
      </c>
    </row>
    <row r="237" spans="13:15">
      <c r="M237" t="s">
        <v>328</v>
      </c>
      <c r="N237">
        <f>COUNTIF('MAMATA UPDATE DATA'!H:H,'official Sheet'!M237)</f>
        <v>0</v>
      </c>
      <c r="O237">
        <f>SUMIF('MAMATA UPDATE DATA'!H:H,'official Sheet'!M237,'MAMATA UPDATE DATA'!AZ:AZ)</f>
        <v>0</v>
      </c>
    </row>
    <row r="238" spans="13:15">
      <c r="M238" t="s">
        <v>346</v>
      </c>
      <c r="N238">
        <f>COUNTIF('MAMATA UPDATE DATA'!H:H,'official Sheet'!M238)</f>
        <v>0</v>
      </c>
      <c r="O238">
        <f>SUMIF('MAMATA UPDATE DATA'!H:H,'official Sheet'!M238,'MAMATA UPDATE DATA'!AZ:AZ)</f>
        <v>0</v>
      </c>
    </row>
    <row r="239" spans="13:15">
      <c r="M239" t="s">
        <v>2423</v>
      </c>
      <c r="N239">
        <f>COUNTIF('MAMATA UPDATE DATA'!H:H,'official Sheet'!M239)</f>
        <v>0</v>
      </c>
      <c r="O239">
        <f>SUMIF('MAMATA UPDATE DATA'!H:H,'official Sheet'!M239,'MAMATA UPDATE DATA'!AZ:AZ)</f>
        <v>0</v>
      </c>
    </row>
    <row r="240" spans="13:15">
      <c r="M240" t="s">
        <v>336</v>
      </c>
      <c r="N240">
        <f>COUNTIF('MAMATA UPDATE DATA'!H:H,'official Sheet'!M240)</f>
        <v>0</v>
      </c>
      <c r="O240">
        <f>SUMIF('MAMATA UPDATE DATA'!H:H,'official Sheet'!M240,'MAMATA UPDATE DATA'!AZ:AZ)</f>
        <v>0</v>
      </c>
    </row>
    <row r="241" spans="13:15">
      <c r="M241" t="s">
        <v>351</v>
      </c>
      <c r="N241">
        <f>COUNTIF('MAMATA UPDATE DATA'!H:H,'official Sheet'!M241)</f>
        <v>0</v>
      </c>
      <c r="O241">
        <f>SUMIF('MAMATA UPDATE DATA'!H:H,'official Sheet'!M241,'MAMATA UPDATE DATA'!AZ:AZ)</f>
        <v>0</v>
      </c>
    </row>
    <row r="242" spans="13:15">
      <c r="M242" t="s">
        <v>340</v>
      </c>
      <c r="N242">
        <f>COUNTIF('MAMATA UPDATE DATA'!H:H,'official Sheet'!M242)</f>
        <v>0</v>
      </c>
      <c r="O242">
        <f>SUMIF('MAMATA UPDATE DATA'!H:H,'official Sheet'!M242,'MAMATA UPDATE DATA'!AZ:AZ)</f>
        <v>0</v>
      </c>
    </row>
    <row r="243" spans="13:15">
      <c r="M243" t="s">
        <v>343</v>
      </c>
      <c r="N243">
        <f>COUNTIF('MAMATA UPDATE DATA'!H:H,'official Sheet'!M243)</f>
        <v>0</v>
      </c>
      <c r="O243">
        <f>SUMIF('MAMATA UPDATE DATA'!H:H,'official Sheet'!M243,'MAMATA UPDATE DATA'!AZ:AZ)</f>
        <v>0</v>
      </c>
    </row>
    <row r="244" spans="13:15">
      <c r="M244" t="s">
        <v>347</v>
      </c>
      <c r="N244">
        <f>COUNTIF('MAMATA UPDATE DATA'!H:H,'official Sheet'!M244)</f>
        <v>0</v>
      </c>
      <c r="O244">
        <f>SUMIF('MAMATA UPDATE DATA'!H:H,'official Sheet'!M244,'MAMATA UPDATE DATA'!AZ:AZ)</f>
        <v>0</v>
      </c>
    </row>
    <row r="245" spans="13:15">
      <c r="M245" t="s">
        <v>349</v>
      </c>
      <c r="N245">
        <f>COUNTIF('MAMATA UPDATE DATA'!H:H,'official Sheet'!M245)</f>
        <v>0</v>
      </c>
      <c r="O245">
        <f>SUMIF('MAMATA UPDATE DATA'!H:H,'official Sheet'!M245,'MAMATA UPDATE DATA'!AZ:AZ)</f>
        <v>0</v>
      </c>
    </row>
    <row r="246" spans="13:15">
      <c r="M246" t="s">
        <v>2278</v>
      </c>
      <c r="N246">
        <f>COUNTIF('MAMATA UPDATE DATA'!H:H,'official Sheet'!M246)</f>
        <v>0</v>
      </c>
      <c r="O246">
        <f>SUMIF('MAMATA UPDATE DATA'!H:H,'official Sheet'!M246,'MAMATA UPDATE DATA'!AZ:AZ)</f>
        <v>0</v>
      </c>
    </row>
    <row r="247" spans="13:15">
      <c r="M247" t="s">
        <v>2296</v>
      </c>
      <c r="N247">
        <f>COUNTIF('MAMATA UPDATE DATA'!H:H,'official Sheet'!M247)</f>
        <v>0</v>
      </c>
      <c r="O247">
        <f>SUMIF('MAMATA UPDATE DATA'!H:H,'official Sheet'!M247,'MAMATA UPDATE DATA'!AZ:AZ)</f>
        <v>0</v>
      </c>
    </row>
    <row r="248" spans="13:15">
      <c r="M248" t="s">
        <v>2306</v>
      </c>
      <c r="N248">
        <f>COUNTIF('MAMATA UPDATE DATA'!H:H,'official Sheet'!M248)</f>
        <v>0</v>
      </c>
      <c r="O248">
        <f>SUMIF('MAMATA UPDATE DATA'!H:H,'official Sheet'!M248,'MAMATA UPDATE DATA'!AZ:AZ)</f>
        <v>0</v>
      </c>
    </row>
    <row r="249" spans="13:15">
      <c r="M249" t="s">
        <v>2492</v>
      </c>
      <c r="N249">
        <f>COUNTIF('MAMATA UPDATE DATA'!H:H,'official Sheet'!M249)</f>
        <v>0</v>
      </c>
      <c r="O249">
        <f>SUMIF('MAMATA UPDATE DATA'!H:H,'official Sheet'!M249,'MAMATA UPDATE DATA'!AZ:AZ)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e_Pay_Order_Wise_Status</vt:lpstr>
      <vt:lpstr>MASTER</vt:lpstr>
      <vt:lpstr>Reversed Case</vt:lpstr>
      <vt:lpstr>MAMATA UPDATE DATA</vt:lpstr>
      <vt:lpstr>official Sheet</vt:lpstr>
      <vt:lpstr>student Sheet</vt:lpstr>
      <vt:lpstr>Sheet1</vt:lpstr>
      <vt:lpstr>MASTER!Print_Titles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MyLenovo</cp:lastModifiedBy>
  <cp:lastPrinted>2020-07-25T02:53:24Z</cp:lastPrinted>
  <dcterms:created xsi:type="dcterms:W3CDTF">2017-09-22T02:55:58Z</dcterms:created>
  <dcterms:modified xsi:type="dcterms:W3CDTF">2021-02-18T03:53:28Z</dcterms:modified>
</cp:coreProperties>
</file>